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5" windowWidth="8865" windowHeight="7275" tabRatio="601" activeTab="0"/>
  </bookViews>
  <sheets>
    <sheet name="Data" sheetId="1" r:id="rId1"/>
    <sheet name="Potency = Time" sheetId="2" r:id="rId2"/>
    <sheet name="Potency = Time X1 X2" sheetId="3" r:id="rId3"/>
    <sheet name="Potency = Time Time^2 X1 X2" sheetId="4" r:id="rId4"/>
    <sheet name="Plot-Time model" sheetId="5" r:id="rId5"/>
    <sheet name="Plot-Time^2 model" sheetId="6" r:id="rId6"/>
    <sheet name="Potency Histogram" sheetId="7" r:id="rId7"/>
  </sheets>
  <definedNames/>
  <calcPr fullCalcOnLoad="1"/>
</workbook>
</file>

<file path=xl/sharedStrings.xml><?xml version="1.0" encoding="utf-8"?>
<sst xmlns="http://schemas.openxmlformats.org/spreadsheetml/2006/main" count="107" uniqueCount="41">
  <si>
    <t>Time</t>
  </si>
  <si>
    <t>Potency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</si>
  <si>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</si>
  <si>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</si>
  <si>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</si>
  <si>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</si>
  <si>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</si>
  <si>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</si>
  <si>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</si>
  <si>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</si>
  <si>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</si>
  <si>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</si>
  <si>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</si>
  <si>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</si>
  <si>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</si>
  <si>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</si>
  <si>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</si>
  <si>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</si>
  <si>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</si>
  <si>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</si>
  <si>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</si>
  <si>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</si>
  <si>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</si>
  <si>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</si>
  <si>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</si>
  <si>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</si>
  <si>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Potency</t>
  </si>
  <si>
    <t>Residuals</t>
  </si>
  <si>
    <t>Lot</t>
  </si>
  <si>
    <t>X1</t>
  </si>
  <si>
    <t>X2</t>
  </si>
  <si>
    <r>
      <t>X</t>
    </r>
    <r>
      <rPr>
        <b/>
        <vertAlign val="subscript"/>
        <sz val="10"/>
        <color indexed="12"/>
        <rFont val="Arial"/>
        <family val="2"/>
      </rPr>
      <t>1</t>
    </r>
  </si>
  <si>
    <r>
      <t>X</t>
    </r>
    <r>
      <rPr>
        <b/>
        <vertAlign val="subscript"/>
        <sz val="10"/>
        <color indexed="12"/>
        <rFont val="Arial"/>
        <family val="2"/>
      </rPr>
      <t>2</t>
    </r>
  </si>
  <si>
    <t>Standard Residuals</t>
  </si>
  <si>
    <r>
      <t>Time</t>
    </r>
    <r>
      <rPr>
        <b/>
        <vertAlign val="superscript"/>
        <sz val="10"/>
        <color indexed="12"/>
        <rFont val="Arial"/>
        <family val="2"/>
      </rPr>
      <t>2</t>
    </r>
  </si>
  <si>
    <t>Time2</t>
  </si>
  <si>
    <t>Bin</t>
  </si>
  <si>
    <t>More</t>
  </si>
  <si>
    <t>Frequency</t>
  </si>
  <si>
    <t>-3*SQRT(MSE)</t>
  </si>
  <si>
    <t>+3*SQRT(MSE)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</si>
</sst>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00"/>
    <numFmt numFmtId="168" formatCode="0.0"/>
  </numFmts>
  <fonts count="16">
    <font>
      <sz val="10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0"/>
    </font>
    <font>
      <sz val="11.75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Symbol"/>
      <family val="1"/>
    </font>
    <font>
      <b/>
      <vertAlign val="subscript"/>
      <sz val="10"/>
      <color indexed="12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15"/>
      <name val="Arial"/>
      <family val="0"/>
    </font>
    <font>
      <b/>
      <sz val="14"/>
      <name val="Arial"/>
      <family val="2"/>
    </font>
    <font>
      <b/>
      <vertAlign val="superscript"/>
      <sz val="10"/>
      <color indexed="12"/>
      <name val="Arial"/>
      <family val="2"/>
    </font>
    <font>
      <b/>
      <sz val="10"/>
      <name val="Arial"/>
      <family val="0"/>
    </font>
    <font>
      <sz val="18"/>
      <name val="Arial"/>
      <family val="2"/>
    </font>
    <font>
      <b/>
      <sz val="14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" fontId="0" fillId="0" borderId="8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Time'!$C$25:$C$60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4481799"/>
        <c:axId val="20574144"/>
      </c:scatterChart>
      <c:valAx>
        <c:axId val="5448179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0574144"/>
        <c:crosses val="autoZero"/>
        <c:crossBetween val="midCat"/>
        <c:dispUnits/>
        <c:majorUnit val="10"/>
        <c:minorUnit val="5"/>
      </c:val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81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Potency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1"/>
          <c:w val="0.936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v>Lot 1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Data!$G$19:$G$30</c:f>
              <c:numCache>
                <c:ptCount val="12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</c:numCache>
            </c:numRef>
          </c:yVal>
          <c:smooth val="0"/>
        </c:ser>
        <c:ser>
          <c:idx val="1"/>
          <c:order val="1"/>
          <c:tx>
            <c:v>Lot 1 Predicted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Data!$H$19:$H$30</c:f>
              <c:numCache>
                <c:ptCount val="12"/>
                <c:pt idx="0">
                  <c:v>0.995097447377081</c:v>
                </c:pt>
                <c:pt idx="1">
                  <c:v>0.9911075770292154</c:v>
                </c:pt>
                <c:pt idx="2">
                  <c:v>0.9871177066813499</c:v>
                </c:pt>
                <c:pt idx="3">
                  <c:v>0.9831278363334844</c:v>
                </c:pt>
                <c:pt idx="4">
                  <c:v>0.9791379659856189</c:v>
                </c:pt>
                <c:pt idx="5">
                  <c:v>0.9751480956377534</c:v>
                </c:pt>
                <c:pt idx="6">
                  <c:v>0.9711582252898879</c:v>
                </c:pt>
                <c:pt idx="7">
                  <c:v>0.9671683549420224</c:v>
                </c:pt>
                <c:pt idx="8">
                  <c:v>0.9591886142462914</c:v>
                </c:pt>
                <c:pt idx="9">
                  <c:v>0.9512088735505604</c:v>
                </c:pt>
                <c:pt idx="10">
                  <c:v>0.9352493921590984</c:v>
                </c:pt>
                <c:pt idx="11">
                  <c:v>0.9192899107676364</c:v>
                </c:pt>
              </c:numCache>
            </c:numRef>
          </c:yVal>
          <c:smooth val="0"/>
        </c:ser>
        <c:ser>
          <c:idx val="2"/>
          <c:order val="2"/>
          <c:tx>
            <c:v>Lot 2 oberved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Data!$G$31:$G$42</c:f>
              <c:numCache>
                <c:ptCount val="12"/>
                <c:pt idx="0">
                  <c:v>1.0157</c:v>
                </c:pt>
                <c:pt idx="1">
                  <c:v>0.997</c:v>
                </c:pt>
                <c:pt idx="2">
                  <c:v>0.976</c:v>
                </c:pt>
                <c:pt idx="3">
                  <c:v>0.98</c:v>
                </c:pt>
                <c:pt idx="4">
                  <c:v>0.96661</c:v>
                </c:pt>
                <c:pt idx="5">
                  <c:v>0.967</c:v>
                </c:pt>
                <c:pt idx="6">
                  <c:v>0.95</c:v>
                </c:pt>
                <c:pt idx="7">
                  <c:v>0.9591</c:v>
                </c:pt>
                <c:pt idx="8">
                  <c:v>0.952</c:v>
                </c:pt>
                <c:pt idx="9">
                  <c:v>0.937</c:v>
                </c:pt>
                <c:pt idx="10">
                  <c:v>0.91</c:v>
                </c:pt>
                <c:pt idx="11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v>Lot 2 Predicted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Data!$H$31:$H$42</c:f>
              <c:numCache>
                <c:ptCount val="12"/>
                <c:pt idx="0">
                  <c:v>0.986464947377081</c:v>
                </c:pt>
                <c:pt idx="1">
                  <c:v>0.9824750770292154</c:v>
                </c:pt>
                <c:pt idx="2">
                  <c:v>0.97848520668135</c:v>
                </c:pt>
                <c:pt idx="3">
                  <c:v>0.9744953363334845</c:v>
                </c:pt>
                <c:pt idx="4">
                  <c:v>0.9705054659856189</c:v>
                </c:pt>
                <c:pt idx="5">
                  <c:v>0.9665155956377535</c:v>
                </c:pt>
                <c:pt idx="6">
                  <c:v>0.962525725289888</c:v>
                </c:pt>
                <c:pt idx="7">
                  <c:v>0.9585358549420224</c:v>
                </c:pt>
                <c:pt idx="8">
                  <c:v>0.9505561142462915</c:v>
                </c:pt>
                <c:pt idx="9">
                  <c:v>0.9425763735505605</c:v>
                </c:pt>
                <c:pt idx="10">
                  <c:v>0.9266168921590985</c:v>
                </c:pt>
                <c:pt idx="11">
                  <c:v>0.9106574107676365</c:v>
                </c:pt>
              </c:numCache>
            </c:numRef>
          </c:yVal>
          <c:smooth val="0"/>
        </c:ser>
        <c:ser>
          <c:idx val="4"/>
          <c:order val="4"/>
          <c:tx>
            <c:v>Lot 3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Data!$G$43:$G$54</c:f>
              <c:numCache>
                <c:ptCount val="12"/>
                <c:pt idx="0">
                  <c:v>1.0004136455928907</c:v>
                </c:pt>
                <c:pt idx="1">
                  <c:v>1.0103515947886044</c:v>
                </c:pt>
                <c:pt idx="2">
                  <c:v>0.9661654503042227</c:v>
                </c:pt>
                <c:pt idx="3">
                  <c:v>0.9886279934016056</c:v>
                </c:pt>
                <c:pt idx="4">
                  <c:v>0.983810364962737</c:v>
                </c:pt>
                <c:pt idx="5">
                  <c:v>0.9881555828198325</c:v>
                </c:pt>
                <c:pt idx="6">
                  <c:v>0.949503461367567</c:v>
                </c:pt>
                <c:pt idx="7">
                  <c:v>0.9488600774114718</c:v>
                </c:pt>
                <c:pt idx="8">
                  <c:v>0.9476945430312771</c:v>
                </c:pt>
                <c:pt idx="9">
                  <c:v>0.9125267941332422</c:v>
                </c:pt>
                <c:pt idx="10">
                  <c:v>0.9405155703396304</c:v>
                </c:pt>
                <c:pt idx="11">
                  <c:v>0.9553177837976254</c:v>
                </c:pt>
              </c:numCache>
            </c:numRef>
          </c:yVal>
          <c:smooth val="0"/>
        </c:ser>
        <c:ser>
          <c:idx val="5"/>
          <c:order val="5"/>
          <c:tx>
            <c:v>Lot 3 predicted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Data!$H$43:$H$54</c:f>
              <c:numCache>
                <c:ptCount val="12"/>
                <c:pt idx="0">
                  <c:v>0.9932593525396402</c:v>
                </c:pt>
                <c:pt idx="1">
                  <c:v>0.9892694821917746</c:v>
                </c:pt>
                <c:pt idx="2">
                  <c:v>0.9852796118439091</c:v>
                </c:pt>
                <c:pt idx="3">
                  <c:v>0.9812897414960436</c:v>
                </c:pt>
                <c:pt idx="4">
                  <c:v>0.9772998711481781</c:v>
                </c:pt>
                <c:pt idx="5">
                  <c:v>0.9733100008003126</c:v>
                </c:pt>
                <c:pt idx="6">
                  <c:v>0.9693201304524471</c:v>
                </c:pt>
                <c:pt idx="7">
                  <c:v>0.9653302601045816</c:v>
                </c:pt>
                <c:pt idx="8">
                  <c:v>0.9573505194088506</c:v>
                </c:pt>
                <c:pt idx="9">
                  <c:v>0.9493707787131196</c:v>
                </c:pt>
                <c:pt idx="10">
                  <c:v>0.9334112973216576</c:v>
                </c:pt>
                <c:pt idx="11">
                  <c:v>0.9174518159301956</c:v>
                </c:pt>
              </c:numCache>
            </c:numRef>
          </c:yVal>
          <c:smooth val="0"/>
        </c:ser>
        <c:axId val="53924881"/>
        <c:axId val="15561882"/>
      </c:scatterChart>
      <c:valAx>
        <c:axId val="5392488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crossBetween val="midCat"/>
        <c:dispUnits/>
        <c:majorUnit val="5"/>
        <c:minorUnit val="1"/>
      </c:valAx>
      <c:valAx>
        <c:axId val="15561882"/>
        <c:scaling>
          <c:orientation val="minMax"/>
          <c:max val="1.0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883"/>
          <c:w val="0.95425"/>
          <c:h val="0.1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Potency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075"/>
          <c:w val="0.9362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Lot 1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Data!$G$19:$G$30</c:f>
              <c:numCache>
                <c:ptCount val="12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</c:numCache>
            </c:numRef>
          </c:yVal>
          <c:smooth val="0"/>
        </c:ser>
        <c:ser>
          <c:idx val="1"/>
          <c:order val="1"/>
          <c:tx>
            <c:v>Lot 1 Predicted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Data!$I$19:$I$30</c:f>
              <c:numCache>
                <c:ptCount val="12"/>
                <c:pt idx="0">
                  <c:v>1.0098218263750776</c:v>
                </c:pt>
                <c:pt idx="1">
                  <c:v>1.0005038741092391</c:v>
                </c:pt>
                <c:pt idx="2">
                  <c:v>0.9918010759079345</c:v>
                </c:pt>
                <c:pt idx="3">
                  <c:v>0.9837134317711639</c:v>
                </c:pt>
                <c:pt idx="4">
                  <c:v>0.976240941698927</c:v>
                </c:pt>
                <c:pt idx="5">
                  <c:v>0.969383605691224</c:v>
                </c:pt>
                <c:pt idx="6">
                  <c:v>0.9631414237480547</c:v>
                </c:pt>
                <c:pt idx="7">
                  <c:v>0.9575143958694194</c:v>
                </c:pt>
                <c:pt idx="8">
                  <c:v>0.9481058023057503</c:v>
                </c:pt>
                <c:pt idx="9">
                  <c:v>0.9411578250002166</c:v>
                </c:pt>
                <c:pt idx="10">
                  <c:v>0.9346437191635555</c:v>
                </c:pt>
                <c:pt idx="11">
                  <c:v>0.937972078359436</c:v>
                </c:pt>
              </c:numCache>
            </c:numRef>
          </c:yVal>
          <c:smooth val="1"/>
        </c:ser>
        <c:ser>
          <c:idx val="2"/>
          <c:order val="2"/>
          <c:tx>
            <c:v>Lot 2 oberved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Data!$G$31:$G$42</c:f>
              <c:numCache>
                <c:ptCount val="12"/>
                <c:pt idx="0">
                  <c:v>1.0157</c:v>
                </c:pt>
                <c:pt idx="1">
                  <c:v>0.997</c:v>
                </c:pt>
                <c:pt idx="2">
                  <c:v>0.976</c:v>
                </c:pt>
                <c:pt idx="3">
                  <c:v>0.98</c:v>
                </c:pt>
                <c:pt idx="4">
                  <c:v>0.96661</c:v>
                </c:pt>
                <c:pt idx="5">
                  <c:v>0.967</c:v>
                </c:pt>
                <c:pt idx="6">
                  <c:v>0.95</c:v>
                </c:pt>
                <c:pt idx="7">
                  <c:v>0.9591</c:v>
                </c:pt>
                <c:pt idx="8">
                  <c:v>0.952</c:v>
                </c:pt>
                <c:pt idx="9">
                  <c:v>0.937</c:v>
                </c:pt>
                <c:pt idx="10">
                  <c:v>0.91</c:v>
                </c:pt>
                <c:pt idx="11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v>Lot 2 Predicted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Data!$I$31:$I$42</c:f>
              <c:numCache>
                <c:ptCount val="12"/>
                <c:pt idx="0">
                  <c:v>1.0011893263750777</c:v>
                </c:pt>
                <c:pt idx="1">
                  <c:v>0.9918713741092392</c:v>
                </c:pt>
                <c:pt idx="2">
                  <c:v>0.9831685759079346</c:v>
                </c:pt>
                <c:pt idx="3">
                  <c:v>0.975080931771164</c:v>
                </c:pt>
                <c:pt idx="4">
                  <c:v>0.967608441698927</c:v>
                </c:pt>
                <c:pt idx="5">
                  <c:v>0.960751105691224</c:v>
                </c:pt>
                <c:pt idx="6">
                  <c:v>0.9545089237480547</c:v>
                </c:pt>
                <c:pt idx="7">
                  <c:v>0.9488818958694195</c:v>
                </c:pt>
                <c:pt idx="8">
                  <c:v>0.9394733023057503</c:v>
                </c:pt>
                <c:pt idx="9">
                  <c:v>0.9325253250002167</c:v>
                </c:pt>
                <c:pt idx="10">
                  <c:v>0.9260112191635556</c:v>
                </c:pt>
                <c:pt idx="11">
                  <c:v>0.929339578359436</c:v>
                </c:pt>
              </c:numCache>
            </c:numRef>
          </c:yVal>
          <c:smooth val="1"/>
        </c:ser>
        <c:ser>
          <c:idx val="4"/>
          <c:order val="4"/>
          <c:tx>
            <c:v>Lot 3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Data!$G$43:$G$54</c:f>
              <c:numCache>
                <c:ptCount val="12"/>
                <c:pt idx="0">
                  <c:v>1.0004136455928907</c:v>
                </c:pt>
                <c:pt idx="1">
                  <c:v>1.0103515947886044</c:v>
                </c:pt>
                <c:pt idx="2">
                  <c:v>0.9661654503042227</c:v>
                </c:pt>
                <c:pt idx="3">
                  <c:v>0.9886279934016056</c:v>
                </c:pt>
                <c:pt idx="4">
                  <c:v>0.983810364962737</c:v>
                </c:pt>
                <c:pt idx="5">
                  <c:v>0.9881555828198325</c:v>
                </c:pt>
                <c:pt idx="6">
                  <c:v>0.949503461367567</c:v>
                </c:pt>
                <c:pt idx="7">
                  <c:v>0.9488600774114718</c:v>
                </c:pt>
                <c:pt idx="8">
                  <c:v>0.9476945430312771</c:v>
                </c:pt>
                <c:pt idx="9">
                  <c:v>0.9125267941332422</c:v>
                </c:pt>
                <c:pt idx="10">
                  <c:v>0.9405155703396304</c:v>
                </c:pt>
                <c:pt idx="11">
                  <c:v>0.9553177837976254</c:v>
                </c:pt>
              </c:numCache>
            </c:numRef>
          </c:yVal>
          <c:smooth val="0"/>
        </c:ser>
        <c:ser>
          <c:idx val="5"/>
          <c:order val="5"/>
          <c:tx>
            <c:v>Lot 3 predicted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Data!$I$43:$I$54</c:f>
              <c:numCache>
                <c:ptCount val="12"/>
                <c:pt idx="0">
                  <c:v>1.0079837315376368</c:v>
                </c:pt>
                <c:pt idx="1">
                  <c:v>0.9986657792717982</c:v>
                </c:pt>
                <c:pt idx="2">
                  <c:v>0.9899629810704936</c:v>
                </c:pt>
                <c:pt idx="3">
                  <c:v>0.981875336933723</c:v>
                </c:pt>
                <c:pt idx="4">
                  <c:v>0.974402846861486</c:v>
                </c:pt>
                <c:pt idx="5">
                  <c:v>0.967545510853783</c:v>
                </c:pt>
                <c:pt idx="6">
                  <c:v>0.9613033289106138</c:v>
                </c:pt>
                <c:pt idx="7">
                  <c:v>0.9556763010319785</c:v>
                </c:pt>
                <c:pt idx="8">
                  <c:v>0.9462677074683093</c:v>
                </c:pt>
                <c:pt idx="9">
                  <c:v>0.9393197301627757</c:v>
                </c:pt>
                <c:pt idx="10">
                  <c:v>0.9328056243261146</c:v>
                </c:pt>
                <c:pt idx="11">
                  <c:v>0.9361339835219951</c:v>
                </c:pt>
              </c:numCache>
            </c:numRef>
          </c:yVal>
          <c:smooth val="1"/>
        </c:ser>
        <c:axId val="5839211"/>
        <c:axId val="52552900"/>
      </c:scatterChart>
      <c:valAx>
        <c:axId val="583921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crossBetween val="midCat"/>
        <c:dispUnits/>
        <c:majorUnit val="5"/>
        <c:minorUnit val="1"/>
      </c:valAx>
      <c:valAx>
        <c:axId val="52552900"/>
        <c:scaling>
          <c:orientation val="minMax"/>
          <c:max val="1.0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88325"/>
          <c:w val="0.95275"/>
          <c:h val="0.1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'Potency Histogram'!$A$2:$A$8</c:f>
              <c:strCache/>
            </c:strRef>
          </c:cat>
          <c:val>
            <c:numRef>
              <c:f>'Potency Histogram'!$B$2:$B$8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14053"/>
        <c:axId val="28926478"/>
      </c:barChart>
      <c:lineChart>
        <c:grouping val="standard"/>
        <c:varyColors val="0"/>
        <c:axId val="59011711"/>
        <c:axId val="61343352"/>
      </c:lineChart>
      <c:cat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6478"/>
        <c:crosses val="autoZero"/>
        <c:auto val="1"/>
        <c:lblOffset val="100"/>
        <c:noMultiLvlLbl val="0"/>
      </c:catAx>
      <c:valAx>
        <c:axId val="2892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4053"/>
        <c:crossesAt val="1"/>
        <c:crossBetween val="between"/>
        <c:dispUnits/>
      </c:valAx>
      <c:catAx>
        <c:axId val="59011711"/>
        <c:scaling>
          <c:orientation val="minMax"/>
        </c:scaling>
        <c:axPos val="b"/>
        <c:delete val="1"/>
        <c:majorTickMark val="in"/>
        <c:minorTickMark val="none"/>
        <c:tickLblPos val="nextTo"/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117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Potency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Data!$G$19:$G$54</c:f>
              <c:numCache>
                <c:ptCount val="36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  <c:pt idx="12">
                  <c:v>1.0157</c:v>
                </c:pt>
                <c:pt idx="13">
                  <c:v>0.997</c:v>
                </c:pt>
                <c:pt idx="14">
                  <c:v>0.976</c:v>
                </c:pt>
                <c:pt idx="15">
                  <c:v>0.98</c:v>
                </c:pt>
                <c:pt idx="16">
                  <c:v>0.96661</c:v>
                </c:pt>
                <c:pt idx="17">
                  <c:v>0.967</c:v>
                </c:pt>
                <c:pt idx="18">
                  <c:v>0.95</c:v>
                </c:pt>
                <c:pt idx="19">
                  <c:v>0.9591</c:v>
                </c:pt>
                <c:pt idx="20">
                  <c:v>0.952</c:v>
                </c:pt>
                <c:pt idx="21">
                  <c:v>0.937</c:v>
                </c:pt>
                <c:pt idx="22">
                  <c:v>0.91</c:v>
                </c:pt>
                <c:pt idx="23">
                  <c:v>0.9</c:v>
                </c:pt>
                <c:pt idx="24">
                  <c:v>1.0004136455928907</c:v>
                </c:pt>
                <c:pt idx="25">
                  <c:v>1.0103515947886044</c:v>
                </c:pt>
                <c:pt idx="26">
                  <c:v>0.9661654503042227</c:v>
                </c:pt>
                <c:pt idx="27">
                  <c:v>0.9886279934016056</c:v>
                </c:pt>
                <c:pt idx="28">
                  <c:v>0.983810364962737</c:v>
                </c:pt>
                <c:pt idx="29">
                  <c:v>0.9881555828198325</c:v>
                </c:pt>
                <c:pt idx="30">
                  <c:v>0.949503461367567</c:v>
                </c:pt>
                <c:pt idx="31">
                  <c:v>0.9488600774114718</c:v>
                </c:pt>
                <c:pt idx="32">
                  <c:v>0.9476945430312771</c:v>
                </c:pt>
                <c:pt idx="33">
                  <c:v>0.9125267941332422</c:v>
                </c:pt>
                <c:pt idx="34">
                  <c:v>0.9405155703396304</c:v>
                </c:pt>
                <c:pt idx="35">
                  <c:v>0.9553177837976254</c:v>
                </c:pt>
              </c:numCache>
            </c:numRef>
          </c:yVal>
          <c:smooth val="0"/>
        </c:ser>
        <c:ser>
          <c:idx val="1"/>
          <c:order val="1"/>
          <c:tx>
            <c:v>Predicted Potency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Time'!$B$25:$B$60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50949569"/>
        <c:axId val="55892938"/>
      </c:scatterChart>
      <c:valAx>
        <c:axId val="5094956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92938"/>
        <c:crosses val="autoZero"/>
        <c:crossBetween val="midCat"/>
        <c:dispUnits/>
      </c:val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49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3274395"/>
        <c:axId val="31034100"/>
      </c:scatterChart>
      <c:valAx>
        <c:axId val="3327439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1034100"/>
        <c:crosses val="autoZero"/>
        <c:crossBetween val="midCat"/>
        <c:dispUnits/>
        <c:majorUnit val="10"/>
        <c:minorUnit val="5"/>
      </c:valAx>
      <c:valAx>
        <c:axId val="31034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32743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X1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Data!$E$19:$E$54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0871445"/>
        <c:axId val="30734142"/>
      </c:scatterChart>
      <c:valAx>
        <c:axId val="1087144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crossBetween val="midCat"/>
        <c:dispUnits/>
        <c:majorUnit val="1"/>
      </c:valAx>
      <c:valAx>
        <c:axId val="30734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0871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X2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115"/>
          <c:w val="0.8865"/>
          <c:h val="0.7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Data!$F$19:$F$54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8171823"/>
        <c:axId val="6437544"/>
      </c:scatterChart>
      <c:valAx>
        <c:axId val="81718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crossBetween val="midCat"/>
        <c:dispUnits/>
        <c:majorUnit val="1"/>
      </c:valAx>
      <c:valAx>
        <c:axId val="6437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1718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Residual vs. Y_hat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Residual vs. Y_hat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X2'!$E$27:$E$62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Upper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X2'!$F$27:$F$62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7937897"/>
        <c:axId val="51679026"/>
      </c:scatterChart>
      <c:val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Y_hat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1679026"/>
        <c:crosses val="autoZero"/>
        <c:crossBetween val="midCat"/>
        <c:dispUnits/>
      </c:valAx>
      <c:valAx>
        <c:axId val="5167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79378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62458051"/>
        <c:axId val="25251548"/>
      </c:scatterChart>
      <c:valAx>
        <c:axId val="6245805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51548"/>
        <c:crosses val="autoZero"/>
        <c:crossBetween val="midCat"/>
        <c:dispUnits/>
      </c:valAx>
      <c:valAx>
        <c:axId val="25251548"/>
        <c:scaling>
          <c:orientation val="minMax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8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Data!$E$19:$E$54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5937341"/>
        <c:axId val="32109478"/>
      </c:scatterChart>
      <c:valAx>
        <c:axId val="259373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crossBetween val="midCat"/>
        <c:dispUnits/>
        <c:majorUnit val="1"/>
      </c:valAx>
      <c:valAx>
        <c:axId val="3210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37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X2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Data!$F$19:$F$54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0549847"/>
        <c:axId val="50730896"/>
      </c:scatterChart>
      <c:valAx>
        <c:axId val="205498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crossBetween val="midCat"/>
        <c:dispUnits/>
        <c:majorUnit val="1"/>
      </c:valAx>
      <c:valAx>
        <c:axId val="50730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498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9</xdr:col>
      <xdr:colOff>400050</xdr:colOff>
      <xdr:row>12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57150"/>
          <a:ext cx="6591300" cy="19050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Stability Testing with Lots Example
Purpose:  1) Show how to code dummy variables
                2) Show the regression output needed for different hypothesis tests
                3) For the model E(Potency) =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time+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the time residual plot suggests that 
                    time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should be included in the model.  
Note:      1) A "lot" can be thought of as a batch of the drug
Copyright 1999 Christopher R. Bilder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523875</xdr:colOff>
      <xdr:row>9</xdr:row>
      <xdr:rowOff>95250</xdr:rowOff>
    </xdr:from>
    <xdr:to>
      <xdr:col>18</xdr:col>
      <xdr:colOff>352425</xdr:colOff>
      <xdr:row>17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582275" y="1552575"/>
          <a:ext cx="16573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first lot is assign#1, the second is the example, and the third is the average + N(0,0.02=sigma)</a:t>
          </a:r>
        </a:p>
      </xdr:txBody>
    </xdr:sp>
    <xdr:clientData/>
  </xdr:twoCellAnchor>
  <xdr:twoCellAnchor>
    <xdr:from>
      <xdr:col>6</xdr:col>
      <xdr:colOff>733425</xdr:colOff>
      <xdr:row>12</xdr:row>
      <xdr:rowOff>142875</xdr:rowOff>
    </xdr:from>
    <xdr:to>
      <xdr:col>7</xdr:col>
      <xdr:colOff>1143000</xdr:colOff>
      <xdr:row>15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29050" y="2085975"/>
          <a:ext cx="1238250" cy="36195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From Potency = Time X1 X2 model</a:t>
          </a:r>
        </a:p>
      </xdr:txBody>
    </xdr:sp>
    <xdr:clientData/>
  </xdr:twoCellAnchor>
  <xdr:twoCellAnchor>
    <xdr:from>
      <xdr:col>8</xdr:col>
      <xdr:colOff>47625</xdr:colOff>
      <xdr:row>12</xdr:row>
      <xdr:rowOff>123825</xdr:rowOff>
    </xdr:from>
    <xdr:to>
      <xdr:col>9</xdr:col>
      <xdr:colOff>361950</xdr:colOff>
      <xdr:row>15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133975" y="2066925"/>
          <a:ext cx="1476375" cy="36195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From Potency = Time Time^2 X1 X2 model</a:t>
          </a:r>
        </a:p>
      </xdr:txBody>
    </xdr:sp>
    <xdr:clientData/>
  </xdr:twoCellAnchor>
  <xdr:twoCellAnchor>
    <xdr:from>
      <xdr:col>8</xdr:col>
      <xdr:colOff>581025</xdr:colOff>
      <xdr:row>15</xdr:row>
      <xdr:rowOff>28575</xdr:rowOff>
    </xdr:from>
    <xdr:to>
      <xdr:col>8</xdr:col>
      <xdr:colOff>581025</xdr:colOff>
      <xdr:row>16</xdr:row>
      <xdr:rowOff>161925</xdr:rowOff>
    </xdr:to>
    <xdr:sp>
      <xdr:nvSpPr>
        <xdr:cNvPr id="5" name="Line 9"/>
        <xdr:cNvSpPr>
          <a:spLocks/>
        </xdr:cNvSpPr>
      </xdr:nvSpPr>
      <xdr:spPr>
        <a:xfrm>
          <a:off x="5667375" y="2457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15</xdr:row>
      <xdr:rowOff>47625</xdr:rowOff>
    </xdr:from>
    <xdr:to>
      <xdr:col>7</xdr:col>
      <xdr:colOff>523875</xdr:colOff>
      <xdr:row>17</xdr:row>
      <xdr:rowOff>9525</xdr:rowOff>
    </xdr:to>
    <xdr:sp>
      <xdr:nvSpPr>
        <xdr:cNvPr id="6" name="Line 10"/>
        <xdr:cNvSpPr>
          <a:spLocks/>
        </xdr:cNvSpPr>
      </xdr:nvSpPr>
      <xdr:spPr>
        <a:xfrm>
          <a:off x="4448175" y="2476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0</xdr:rowOff>
    </xdr:from>
    <xdr:to>
      <xdr:col>13</xdr:col>
      <xdr:colOff>428625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915150" y="0"/>
        <a:ext cx="36576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18</xdr:row>
      <xdr:rowOff>104775</xdr:rowOff>
    </xdr:from>
    <xdr:to>
      <xdr:col>13</xdr:col>
      <xdr:colOff>504825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6991350" y="3076575"/>
        <a:ext cx="3657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95250</xdr:rowOff>
    </xdr:from>
    <xdr:to>
      <xdr:col>14</xdr:col>
      <xdr:colOff>533400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7419975" y="95250"/>
        <a:ext cx="4267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35</xdr:row>
      <xdr:rowOff>85725</xdr:rowOff>
    </xdr:from>
    <xdr:to>
      <xdr:col>15</xdr:col>
      <xdr:colOff>152400</xdr:colOff>
      <xdr:row>51</xdr:row>
      <xdr:rowOff>57150</xdr:rowOff>
    </xdr:to>
    <xdr:graphicFrame>
      <xdr:nvGraphicFramePr>
        <xdr:cNvPr id="2" name="Chart 2"/>
        <xdr:cNvGraphicFramePr/>
      </xdr:nvGraphicFramePr>
      <xdr:xfrm>
        <a:off x="7391400" y="5819775"/>
        <a:ext cx="45243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542925</xdr:colOff>
      <xdr:row>20</xdr:row>
      <xdr:rowOff>152400</xdr:rowOff>
    </xdr:from>
    <xdr:to>
      <xdr:col>14</xdr:col>
      <xdr:colOff>561975</xdr:colOff>
      <xdr:row>35</xdr:row>
      <xdr:rowOff>19050</xdr:rowOff>
    </xdr:to>
    <xdr:graphicFrame>
      <xdr:nvGraphicFramePr>
        <xdr:cNvPr id="3" name="Chart 3"/>
        <xdr:cNvGraphicFramePr/>
      </xdr:nvGraphicFramePr>
      <xdr:xfrm>
        <a:off x="7429500" y="3448050"/>
        <a:ext cx="42862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438150</xdr:colOff>
      <xdr:row>52</xdr:row>
      <xdr:rowOff>19050</xdr:rowOff>
    </xdr:from>
    <xdr:to>
      <xdr:col>15</xdr:col>
      <xdr:colOff>238125</xdr:colOff>
      <xdr:row>77</xdr:row>
      <xdr:rowOff>57150</xdr:rowOff>
    </xdr:to>
    <xdr:graphicFrame>
      <xdr:nvGraphicFramePr>
        <xdr:cNvPr id="4" name="Chart 7"/>
        <xdr:cNvGraphicFramePr/>
      </xdr:nvGraphicFramePr>
      <xdr:xfrm>
        <a:off x="7324725" y="8505825"/>
        <a:ext cx="46767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47625</xdr:rowOff>
    </xdr:from>
    <xdr:to>
      <xdr:col>13</xdr:col>
      <xdr:colOff>514350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172325" y="47625"/>
        <a:ext cx="3657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21</xdr:row>
      <xdr:rowOff>76200</xdr:rowOff>
    </xdr:from>
    <xdr:to>
      <xdr:col>13</xdr:col>
      <xdr:colOff>552450</xdr:colOff>
      <xdr:row>38</xdr:row>
      <xdr:rowOff>19050</xdr:rowOff>
    </xdr:to>
    <xdr:graphicFrame>
      <xdr:nvGraphicFramePr>
        <xdr:cNvPr id="2" name="Chart 3"/>
        <xdr:cNvGraphicFramePr/>
      </xdr:nvGraphicFramePr>
      <xdr:xfrm>
        <a:off x="7181850" y="3533775"/>
        <a:ext cx="36861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39</xdr:row>
      <xdr:rowOff>47625</xdr:rowOff>
    </xdr:from>
    <xdr:to>
      <xdr:col>13</xdr:col>
      <xdr:colOff>523875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7181850" y="6429375"/>
        <a:ext cx="36576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9</xdr:col>
      <xdr:colOff>238125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19075" y="123825"/>
        <a:ext cx="55054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9</xdr:col>
      <xdr:colOff>266700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38125" y="133350"/>
        <a:ext cx="5514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828800" y="0"/>
        <a:ext cx="3657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T125"/>
  <sheetViews>
    <sheetView showGridLines="0" tabSelected="1" workbookViewId="0" topLeftCell="A1">
      <selection activeCell="A11" sqref="A11:IV12"/>
    </sheetView>
  </sheetViews>
  <sheetFormatPr defaultColWidth="9.140625" defaultRowHeight="12.75"/>
  <cols>
    <col min="1" max="1" width="2.57421875" style="0" customWidth="1"/>
    <col min="2" max="2" width="7.28125" style="5" customWidth="1"/>
    <col min="3" max="4" width="11.57421875" style="5" customWidth="1"/>
    <col min="5" max="5" width="7.140625" style="5" customWidth="1"/>
    <col min="6" max="6" width="6.28125" style="5" customWidth="1"/>
    <col min="7" max="7" width="12.421875" style="5" bestFit="1" customWidth="1"/>
    <col min="8" max="8" width="17.421875" style="42" customWidth="1"/>
    <col min="9" max="9" width="17.421875" style="49" customWidth="1"/>
    <col min="10" max="10" width="11.421875" style="5" customWidth="1"/>
    <col min="11" max="14" width="9.140625" style="5" customWidth="1"/>
  </cols>
  <sheetData>
    <row r="17" ht="13.5" thickBot="1"/>
    <row r="18" spans="2:14" ht="15">
      <c r="B18" s="7" t="s">
        <v>28</v>
      </c>
      <c r="C18" s="6" t="s">
        <v>0</v>
      </c>
      <c r="D18" s="6" t="s">
        <v>34</v>
      </c>
      <c r="E18" s="6" t="s">
        <v>31</v>
      </c>
      <c r="F18" s="6" t="s">
        <v>32</v>
      </c>
      <c r="G18" s="6" t="s">
        <v>1</v>
      </c>
      <c r="H18" s="47" t="s">
        <v>26</v>
      </c>
      <c r="I18" s="43" t="s">
        <v>26</v>
      </c>
      <c r="J18"/>
      <c r="K18"/>
      <c r="L18" s="31"/>
      <c r="M18" s="10"/>
      <c r="N18"/>
    </row>
    <row r="19" spans="2:20" ht="12.75">
      <c r="B19" s="36">
        <v>1</v>
      </c>
      <c r="C19" s="35">
        <v>3</v>
      </c>
      <c r="D19" s="35">
        <f>C19^2</f>
        <v>9</v>
      </c>
      <c r="E19" s="17">
        <v>1</v>
      </c>
      <c r="F19" s="17">
        <v>0</v>
      </c>
      <c r="G19" s="40">
        <v>0.99</v>
      </c>
      <c r="H19" s="46">
        <v>0.995097447377081</v>
      </c>
      <c r="I19" s="50">
        <v>1.0098218263750776</v>
      </c>
      <c r="J19"/>
      <c r="L19" s="31"/>
      <c r="M19" s="10"/>
      <c r="P19" s="8">
        <v>0.99</v>
      </c>
      <c r="Q19" s="18">
        <v>1.0157</v>
      </c>
      <c r="R19" s="21">
        <f>AVERAGE(P19:Q19)</f>
        <v>1.00285</v>
      </c>
      <c r="S19">
        <v>-0.00243635440710932</v>
      </c>
      <c r="T19" s="21">
        <f>+R19+S19</f>
        <v>1.0004136455928907</v>
      </c>
    </row>
    <row r="20" spans="2:20" ht="12.75">
      <c r="B20" s="36">
        <v>1</v>
      </c>
      <c r="C20" s="35">
        <v>6</v>
      </c>
      <c r="D20" s="35">
        <f aca="true" t="shared" si="0" ref="D20:D54">C20^2</f>
        <v>36</v>
      </c>
      <c r="E20" s="17">
        <v>1</v>
      </c>
      <c r="F20" s="17">
        <v>0</v>
      </c>
      <c r="G20" s="40">
        <v>1.02</v>
      </c>
      <c r="H20" s="46">
        <v>0.9911075770292154</v>
      </c>
      <c r="I20" s="50">
        <v>1.0005038741092391</v>
      </c>
      <c r="J20"/>
      <c r="L20" s="31"/>
      <c r="M20" s="30"/>
      <c r="P20" s="8">
        <v>1.02</v>
      </c>
      <c r="Q20" s="18">
        <v>0.997</v>
      </c>
      <c r="R20" s="21">
        <f aca="true" t="shared" si="1" ref="R20:R30">AVERAGE(P20:Q20)</f>
        <v>1.0085</v>
      </c>
      <c r="S20">
        <v>0.001851594788604416</v>
      </c>
      <c r="T20" s="21">
        <f aca="true" t="shared" si="2" ref="T20:T30">+R20+S20</f>
        <v>1.0103515947886044</v>
      </c>
    </row>
    <row r="21" spans="2:20" ht="12.75">
      <c r="B21" s="36">
        <v>1</v>
      </c>
      <c r="C21" s="35">
        <v>9</v>
      </c>
      <c r="D21" s="35">
        <f t="shared" si="0"/>
        <v>81</v>
      </c>
      <c r="E21" s="17">
        <v>1</v>
      </c>
      <c r="F21" s="17">
        <v>0</v>
      </c>
      <c r="G21" s="40">
        <v>0.98</v>
      </c>
      <c r="H21" s="46">
        <v>0.9871177066813499</v>
      </c>
      <c r="I21" s="50">
        <v>0.9918010759079345</v>
      </c>
      <c r="J21"/>
      <c r="L21" s="31"/>
      <c r="M21" s="32"/>
      <c r="P21" s="8">
        <v>0.98</v>
      </c>
      <c r="Q21" s="18">
        <v>0.976</v>
      </c>
      <c r="R21" s="21">
        <f t="shared" si="1"/>
        <v>0.978</v>
      </c>
      <c r="S21">
        <v>-0.011834549695777241</v>
      </c>
      <c r="T21" s="21">
        <f t="shared" si="2"/>
        <v>0.9661654503042227</v>
      </c>
    </row>
    <row r="22" spans="2:20" ht="12.75">
      <c r="B22" s="36">
        <v>1</v>
      </c>
      <c r="C22" s="35">
        <v>12</v>
      </c>
      <c r="D22" s="35">
        <f t="shared" si="0"/>
        <v>144</v>
      </c>
      <c r="E22" s="17">
        <v>1</v>
      </c>
      <c r="F22" s="17">
        <v>0</v>
      </c>
      <c r="G22" s="40">
        <v>0.985</v>
      </c>
      <c r="H22" s="46">
        <v>0.9831278363334844</v>
      </c>
      <c r="I22" s="50">
        <v>0.9837134317711639</v>
      </c>
      <c r="J22"/>
      <c r="L22" s="33"/>
      <c r="M22" s="34"/>
      <c r="P22" s="8">
        <v>0.985</v>
      </c>
      <c r="Q22" s="18">
        <v>0.98</v>
      </c>
      <c r="R22" s="21">
        <f t="shared" si="1"/>
        <v>0.9824999999999999</v>
      </c>
      <c r="S22">
        <v>0.006127993401605636</v>
      </c>
      <c r="T22" s="21">
        <f t="shared" si="2"/>
        <v>0.9886279934016056</v>
      </c>
    </row>
    <row r="23" spans="2:20" ht="12.75">
      <c r="B23" s="36">
        <v>1</v>
      </c>
      <c r="C23" s="35">
        <v>15</v>
      </c>
      <c r="D23" s="35">
        <f t="shared" si="0"/>
        <v>225</v>
      </c>
      <c r="E23" s="17">
        <v>1</v>
      </c>
      <c r="F23" s="17">
        <v>0</v>
      </c>
      <c r="G23" s="40">
        <v>0.975</v>
      </c>
      <c r="H23" s="46">
        <v>0.9791379659856189</v>
      </c>
      <c r="I23" s="50">
        <v>0.976240941698927</v>
      </c>
      <c r="J23"/>
      <c r="L23" s="31"/>
      <c r="M23" s="25"/>
      <c r="P23" s="8">
        <v>0.975</v>
      </c>
      <c r="Q23" s="18">
        <v>0.96661</v>
      </c>
      <c r="R23" s="21">
        <f t="shared" si="1"/>
        <v>0.9708049999999999</v>
      </c>
      <c r="S23">
        <v>0.013005364962737076</v>
      </c>
      <c r="T23" s="21">
        <f t="shared" si="2"/>
        <v>0.983810364962737</v>
      </c>
    </row>
    <row r="24" spans="2:20" ht="12.75">
      <c r="B24" s="36">
        <v>1</v>
      </c>
      <c r="C24" s="35">
        <v>18</v>
      </c>
      <c r="D24" s="35">
        <f t="shared" si="0"/>
        <v>324</v>
      </c>
      <c r="E24" s="17">
        <v>1</v>
      </c>
      <c r="F24" s="17">
        <v>0</v>
      </c>
      <c r="G24" s="40">
        <v>0.96</v>
      </c>
      <c r="H24" s="46">
        <v>0.9751480956377534</v>
      </c>
      <c r="I24" s="50">
        <v>0.969383605691224</v>
      </c>
      <c r="J24"/>
      <c r="L24" s="31"/>
      <c r="M24" s="10"/>
      <c r="P24" s="8">
        <v>0.96</v>
      </c>
      <c r="Q24" s="18">
        <v>0.967</v>
      </c>
      <c r="R24" s="21">
        <f t="shared" si="1"/>
        <v>0.9635</v>
      </c>
      <c r="S24">
        <v>0.02465558281983249</v>
      </c>
      <c r="T24" s="21">
        <f t="shared" si="2"/>
        <v>0.9881555828198325</v>
      </c>
    </row>
    <row r="25" spans="2:20" ht="12.75">
      <c r="B25" s="36">
        <v>1</v>
      </c>
      <c r="C25" s="35">
        <v>21</v>
      </c>
      <c r="D25" s="35">
        <f t="shared" si="0"/>
        <v>441</v>
      </c>
      <c r="E25" s="17">
        <v>1</v>
      </c>
      <c r="F25" s="17">
        <v>0</v>
      </c>
      <c r="G25" s="40">
        <v>0.95</v>
      </c>
      <c r="H25" s="46">
        <v>0.9711582252898879</v>
      </c>
      <c r="I25" s="50">
        <v>0.9631414237480547</v>
      </c>
      <c r="J25"/>
      <c r="L25" s="25"/>
      <c r="M25" s="25"/>
      <c r="P25" s="8">
        <v>0.95</v>
      </c>
      <c r="Q25" s="18">
        <v>0.95</v>
      </c>
      <c r="R25" s="21">
        <f t="shared" si="1"/>
        <v>0.95</v>
      </c>
      <c r="S25">
        <v>-0.0004965386324329302</v>
      </c>
      <c r="T25" s="21">
        <f t="shared" si="2"/>
        <v>0.949503461367567</v>
      </c>
    </row>
    <row r="26" spans="2:20" ht="12.75">
      <c r="B26" s="36">
        <v>1</v>
      </c>
      <c r="C26" s="35">
        <v>24</v>
      </c>
      <c r="D26" s="35">
        <f t="shared" si="0"/>
        <v>576</v>
      </c>
      <c r="E26" s="17">
        <v>1</v>
      </c>
      <c r="F26" s="17">
        <v>0</v>
      </c>
      <c r="G26" s="40">
        <v>0.961</v>
      </c>
      <c r="H26" s="46">
        <v>0.9671683549420224</v>
      </c>
      <c r="I26" s="50">
        <v>0.9575143958694194</v>
      </c>
      <c r="J26"/>
      <c r="P26" s="8">
        <v>0.961</v>
      </c>
      <c r="Q26" s="18">
        <v>0.9591</v>
      </c>
      <c r="R26" s="21">
        <f t="shared" si="1"/>
        <v>0.96005</v>
      </c>
      <c r="S26">
        <v>-0.011189922588528134</v>
      </c>
      <c r="T26" s="21">
        <f t="shared" si="2"/>
        <v>0.9488600774114718</v>
      </c>
    </row>
    <row r="27" spans="2:20" ht="12.75">
      <c r="B27" s="36">
        <v>1</v>
      </c>
      <c r="C27" s="35">
        <v>30</v>
      </c>
      <c r="D27" s="35">
        <f t="shared" si="0"/>
        <v>900</v>
      </c>
      <c r="E27" s="17">
        <v>1</v>
      </c>
      <c r="F27" s="17">
        <v>0</v>
      </c>
      <c r="G27" s="40">
        <v>0.952</v>
      </c>
      <c r="H27" s="46">
        <v>0.9591886142462914</v>
      </c>
      <c r="I27" s="50">
        <v>0.9481058023057503</v>
      </c>
      <c r="J27"/>
      <c r="P27" s="8">
        <v>0.952</v>
      </c>
      <c r="Q27" s="18">
        <v>0.952</v>
      </c>
      <c r="R27" s="21">
        <f t="shared" si="1"/>
        <v>0.952</v>
      </c>
      <c r="S27">
        <v>-0.004305456968722865</v>
      </c>
      <c r="T27" s="21">
        <f t="shared" si="2"/>
        <v>0.9476945430312771</v>
      </c>
    </row>
    <row r="28" spans="2:20" ht="12.75">
      <c r="B28" s="36">
        <v>1</v>
      </c>
      <c r="C28" s="35">
        <v>36</v>
      </c>
      <c r="D28" s="35">
        <f t="shared" si="0"/>
        <v>1296</v>
      </c>
      <c r="E28" s="17">
        <v>1</v>
      </c>
      <c r="F28" s="17">
        <v>0</v>
      </c>
      <c r="G28" s="40">
        <v>0.95</v>
      </c>
      <c r="H28" s="46">
        <v>0.9512088735505604</v>
      </c>
      <c r="I28" s="50">
        <v>0.9411578250002166</v>
      </c>
      <c r="J28"/>
      <c r="P28" s="8">
        <v>0.95</v>
      </c>
      <c r="Q28" s="18">
        <v>0.937</v>
      </c>
      <c r="R28" s="21">
        <f t="shared" si="1"/>
        <v>0.9435</v>
      </c>
      <c r="S28">
        <v>-0.03097320586675778</v>
      </c>
      <c r="T28" s="21">
        <f t="shared" si="2"/>
        <v>0.9125267941332422</v>
      </c>
    </row>
    <row r="29" spans="2:20" ht="12.75">
      <c r="B29" s="36">
        <v>1</v>
      </c>
      <c r="C29" s="35">
        <v>48</v>
      </c>
      <c r="D29" s="35">
        <f t="shared" si="0"/>
        <v>2304</v>
      </c>
      <c r="E29" s="17">
        <v>1</v>
      </c>
      <c r="F29" s="17">
        <v>0</v>
      </c>
      <c r="G29" s="40">
        <v>0.94</v>
      </c>
      <c r="H29" s="46">
        <v>0.9352493921590984</v>
      </c>
      <c r="I29" s="50">
        <v>0.9346437191635555</v>
      </c>
      <c r="J29"/>
      <c r="P29" s="8">
        <v>0.94</v>
      </c>
      <c r="Q29" s="18">
        <v>0.91</v>
      </c>
      <c r="R29" s="21">
        <f t="shared" si="1"/>
        <v>0.925</v>
      </c>
      <c r="S29">
        <v>0.015515570339630358</v>
      </c>
      <c r="T29" s="21">
        <f t="shared" si="2"/>
        <v>0.9405155703396304</v>
      </c>
    </row>
    <row r="30" spans="2:20" ht="13.5" thickBot="1">
      <c r="B30" s="53">
        <v>1</v>
      </c>
      <c r="C30" s="54">
        <v>60</v>
      </c>
      <c r="D30" s="54">
        <f t="shared" si="0"/>
        <v>3600</v>
      </c>
      <c r="E30" s="22">
        <v>1</v>
      </c>
      <c r="F30" s="22">
        <v>0</v>
      </c>
      <c r="G30" s="55">
        <v>0.951</v>
      </c>
      <c r="H30" s="56">
        <v>0.9192899107676364</v>
      </c>
      <c r="I30" s="57">
        <v>0.937972078359436</v>
      </c>
      <c r="J30"/>
      <c r="P30" s="9">
        <v>0.951</v>
      </c>
      <c r="Q30" s="19">
        <v>0.9</v>
      </c>
      <c r="R30" s="21">
        <f t="shared" si="1"/>
        <v>0.9255</v>
      </c>
      <c r="S30">
        <v>0.029817783797625452</v>
      </c>
      <c r="T30" s="21">
        <f t="shared" si="2"/>
        <v>0.9553177837976254</v>
      </c>
    </row>
    <row r="31" spans="2:14" ht="13.5" thickTop="1">
      <c r="B31" s="58">
        <v>2</v>
      </c>
      <c r="C31" s="59">
        <v>3</v>
      </c>
      <c r="D31" s="59">
        <f t="shared" si="0"/>
        <v>9</v>
      </c>
      <c r="E31" s="60">
        <v>0</v>
      </c>
      <c r="F31" s="60">
        <v>1</v>
      </c>
      <c r="G31" s="61">
        <v>1.0157</v>
      </c>
      <c r="H31" s="62">
        <v>0.986464947377081</v>
      </c>
      <c r="I31" s="63">
        <v>1.0011893263750777</v>
      </c>
      <c r="J31"/>
      <c r="K31"/>
      <c r="L31"/>
      <c r="M31"/>
      <c r="N31"/>
    </row>
    <row r="32" spans="2:14" ht="12.75">
      <c r="B32" s="36">
        <v>2</v>
      </c>
      <c r="C32" s="35">
        <v>6</v>
      </c>
      <c r="D32" s="35">
        <f t="shared" si="0"/>
        <v>36</v>
      </c>
      <c r="E32" s="17">
        <v>0</v>
      </c>
      <c r="F32" s="17">
        <v>1</v>
      </c>
      <c r="G32" s="40">
        <v>0.997</v>
      </c>
      <c r="H32" s="46">
        <v>0.9824750770292154</v>
      </c>
      <c r="I32" s="50">
        <v>0.9918713741092392</v>
      </c>
      <c r="J32"/>
      <c r="K32"/>
      <c r="L32"/>
      <c r="M32"/>
      <c r="N32"/>
    </row>
    <row r="33" spans="2:14" ht="12.75">
      <c r="B33" s="36">
        <v>2</v>
      </c>
      <c r="C33" s="35">
        <v>9</v>
      </c>
      <c r="D33" s="35">
        <f t="shared" si="0"/>
        <v>81</v>
      </c>
      <c r="E33" s="17">
        <v>0</v>
      </c>
      <c r="F33" s="17">
        <v>1</v>
      </c>
      <c r="G33" s="40">
        <v>0.976</v>
      </c>
      <c r="H33" s="46">
        <v>0.97848520668135</v>
      </c>
      <c r="I33" s="50">
        <v>0.9831685759079346</v>
      </c>
      <c r="J33"/>
      <c r="K33"/>
      <c r="L33"/>
      <c r="M33"/>
      <c r="N33"/>
    </row>
    <row r="34" spans="2:14" ht="12.75">
      <c r="B34" s="36">
        <v>2</v>
      </c>
      <c r="C34" s="35">
        <v>12</v>
      </c>
      <c r="D34" s="35">
        <f t="shared" si="0"/>
        <v>144</v>
      </c>
      <c r="E34" s="17">
        <v>0</v>
      </c>
      <c r="F34" s="17">
        <v>1</v>
      </c>
      <c r="G34" s="40">
        <v>0.98</v>
      </c>
      <c r="H34" s="46">
        <v>0.9744953363334845</v>
      </c>
      <c r="I34" s="50">
        <v>0.975080931771164</v>
      </c>
      <c r="J34"/>
      <c r="K34"/>
      <c r="L34"/>
      <c r="M34"/>
      <c r="N34"/>
    </row>
    <row r="35" spans="2:14" ht="12.75">
      <c r="B35" s="36">
        <v>2</v>
      </c>
      <c r="C35" s="35">
        <v>15</v>
      </c>
      <c r="D35" s="35">
        <f t="shared" si="0"/>
        <v>225</v>
      </c>
      <c r="E35" s="17">
        <v>0</v>
      </c>
      <c r="F35" s="17">
        <v>1</v>
      </c>
      <c r="G35" s="40">
        <v>0.96661</v>
      </c>
      <c r="H35" s="46">
        <v>0.9705054659856189</v>
      </c>
      <c r="I35" s="50">
        <v>0.967608441698927</v>
      </c>
      <c r="J35"/>
      <c r="K35"/>
      <c r="L35"/>
      <c r="M35"/>
      <c r="N35"/>
    </row>
    <row r="36" spans="2:14" ht="12.75">
      <c r="B36" s="36">
        <v>2</v>
      </c>
      <c r="C36" s="35">
        <v>18</v>
      </c>
      <c r="D36" s="35">
        <f t="shared" si="0"/>
        <v>324</v>
      </c>
      <c r="E36" s="17">
        <v>0</v>
      </c>
      <c r="F36" s="17">
        <v>1</v>
      </c>
      <c r="G36" s="40">
        <v>0.967</v>
      </c>
      <c r="H36" s="46">
        <v>0.9665155956377535</v>
      </c>
      <c r="I36" s="50">
        <v>0.960751105691224</v>
      </c>
      <c r="J36"/>
      <c r="K36"/>
      <c r="L36"/>
      <c r="M36"/>
      <c r="N36"/>
    </row>
    <row r="37" spans="2:14" ht="12.75">
      <c r="B37" s="36">
        <v>2</v>
      </c>
      <c r="C37" s="35">
        <v>21</v>
      </c>
      <c r="D37" s="35">
        <f t="shared" si="0"/>
        <v>441</v>
      </c>
      <c r="E37" s="17">
        <v>0</v>
      </c>
      <c r="F37" s="17">
        <v>1</v>
      </c>
      <c r="G37" s="40">
        <v>0.95</v>
      </c>
      <c r="H37" s="46">
        <v>0.962525725289888</v>
      </c>
      <c r="I37" s="50">
        <v>0.9545089237480547</v>
      </c>
      <c r="J37"/>
      <c r="K37"/>
      <c r="L37"/>
      <c r="M37"/>
      <c r="N37"/>
    </row>
    <row r="38" spans="2:14" ht="12.75">
      <c r="B38" s="36">
        <v>2</v>
      </c>
      <c r="C38" s="35">
        <v>24</v>
      </c>
      <c r="D38" s="35">
        <f t="shared" si="0"/>
        <v>576</v>
      </c>
      <c r="E38" s="17">
        <v>0</v>
      </c>
      <c r="F38" s="17">
        <v>1</v>
      </c>
      <c r="G38" s="40">
        <v>0.9591</v>
      </c>
      <c r="H38" s="46">
        <v>0.9585358549420224</v>
      </c>
      <c r="I38" s="50">
        <v>0.9488818958694195</v>
      </c>
      <c r="J38"/>
      <c r="K38"/>
      <c r="L38"/>
      <c r="M38"/>
      <c r="N38"/>
    </row>
    <row r="39" spans="2:14" ht="12.75">
      <c r="B39" s="36">
        <v>2</v>
      </c>
      <c r="C39" s="35">
        <v>30</v>
      </c>
      <c r="D39" s="35">
        <f t="shared" si="0"/>
        <v>900</v>
      </c>
      <c r="E39" s="17">
        <v>0</v>
      </c>
      <c r="F39" s="17">
        <v>1</v>
      </c>
      <c r="G39" s="40">
        <v>0.952</v>
      </c>
      <c r="H39" s="46">
        <v>0.9505561142462915</v>
      </c>
      <c r="I39" s="50">
        <v>0.9394733023057503</v>
      </c>
      <c r="J39"/>
      <c r="K39"/>
      <c r="L39"/>
      <c r="M39"/>
      <c r="N39"/>
    </row>
    <row r="40" spans="2:14" ht="12.75">
      <c r="B40" s="36">
        <v>2</v>
      </c>
      <c r="C40" s="35">
        <v>36</v>
      </c>
      <c r="D40" s="35">
        <f t="shared" si="0"/>
        <v>1296</v>
      </c>
      <c r="E40" s="17">
        <v>0</v>
      </c>
      <c r="F40" s="17">
        <v>1</v>
      </c>
      <c r="G40" s="40">
        <v>0.937</v>
      </c>
      <c r="H40" s="46">
        <v>0.9425763735505605</v>
      </c>
      <c r="I40" s="50">
        <v>0.9325253250002167</v>
      </c>
      <c r="J40"/>
      <c r="K40"/>
      <c r="L40"/>
      <c r="M40"/>
      <c r="N40"/>
    </row>
    <row r="41" spans="2:14" ht="12.75">
      <c r="B41" s="36">
        <v>2</v>
      </c>
      <c r="C41" s="35">
        <v>48</v>
      </c>
      <c r="D41" s="35">
        <f t="shared" si="0"/>
        <v>2304</v>
      </c>
      <c r="E41" s="17">
        <v>0</v>
      </c>
      <c r="F41" s="17">
        <v>1</v>
      </c>
      <c r="G41" s="40">
        <v>0.91</v>
      </c>
      <c r="H41" s="46">
        <v>0.9266168921590985</v>
      </c>
      <c r="I41" s="50">
        <v>0.9260112191635556</v>
      </c>
      <c r="J41"/>
      <c r="K41"/>
      <c r="L41"/>
      <c r="M41"/>
      <c r="N41"/>
    </row>
    <row r="42" spans="2:14" ht="13.5" thickBot="1">
      <c r="B42" s="53">
        <v>2</v>
      </c>
      <c r="C42" s="54">
        <v>60</v>
      </c>
      <c r="D42" s="54">
        <f t="shared" si="0"/>
        <v>3600</v>
      </c>
      <c r="E42" s="22">
        <v>0</v>
      </c>
      <c r="F42" s="22">
        <v>1</v>
      </c>
      <c r="G42" s="55">
        <v>0.9</v>
      </c>
      <c r="H42" s="56">
        <v>0.9106574107676365</v>
      </c>
      <c r="I42" s="57">
        <v>0.929339578359436</v>
      </c>
      <c r="J42"/>
      <c r="K42"/>
      <c r="L42"/>
      <c r="M42"/>
      <c r="N42"/>
    </row>
    <row r="43" spans="2:14" ht="13.5" thickTop="1">
      <c r="B43" s="58">
        <v>3</v>
      </c>
      <c r="C43" s="59">
        <v>3</v>
      </c>
      <c r="D43" s="59">
        <f t="shared" si="0"/>
        <v>9</v>
      </c>
      <c r="E43" s="60">
        <v>0</v>
      </c>
      <c r="F43" s="60">
        <v>0</v>
      </c>
      <c r="G43" s="61">
        <v>1.0004136455928907</v>
      </c>
      <c r="H43" s="62">
        <v>0.9932593525396402</v>
      </c>
      <c r="I43" s="63">
        <v>1.0079837315376368</v>
      </c>
      <c r="J43"/>
      <c r="K43"/>
      <c r="L43"/>
      <c r="M43"/>
      <c r="N43"/>
    </row>
    <row r="44" spans="2:14" ht="12.75">
      <c r="B44" s="36">
        <v>3</v>
      </c>
      <c r="C44" s="35">
        <v>6</v>
      </c>
      <c r="D44" s="35">
        <f t="shared" si="0"/>
        <v>36</v>
      </c>
      <c r="E44" s="17">
        <v>0</v>
      </c>
      <c r="F44" s="17">
        <v>0</v>
      </c>
      <c r="G44" s="40">
        <v>1.0103515947886044</v>
      </c>
      <c r="H44" s="46">
        <v>0.9892694821917746</v>
      </c>
      <c r="I44" s="50">
        <v>0.9986657792717982</v>
      </c>
      <c r="J44"/>
      <c r="K44"/>
      <c r="L44"/>
      <c r="M44"/>
      <c r="N44"/>
    </row>
    <row r="45" spans="2:14" ht="12.75">
      <c r="B45" s="36">
        <v>3</v>
      </c>
      <c r="C45" s="35">
        <v>9</v>
      </c>
      <c r="D45" s="35">
        <f t="shared" si="0"/>
        <v>81</v>
      </c>
      <c r="E45" s="17">
        <v>0</v>
      </c>
      <c r="F45" s="17">
        <v>0</v>
      </c>
      <c r="G45" s="40">
        <v>0.9661654503042227</v>
      </c>
      <c r="H45" s="46">
        <v>0.9852796118439091</v>
      </c>
      <c r="I45" s="50">
        <v>0.9899629810704936</v>
      </c>
      <c r="J45"/>
      <c r="K45"/>
      <c r="L45"/>
      <c r="M45"/>
      <c r="N45"/>
    </row>
    <row r="46" spans="2:14" ht="12.75">
      <c r="B46" s="36">
        <v>3</v>
      </c>
      <c r="C46" s="35">
        <v>12</v>
      </c>
      <c r="D46" s="35">
        <f t="shared" si="0"/>
        <v>144</v>
      </c>
      <c r="E46" s="17">
        <v>0</v>
      </c>
      <c r="F46" s="17">
        <v>0</v>
      </c>
      <c r="G46" s="40">
        <v>0.9886279934016056</v>
      </c>
      <c r="H46" s="46">
        <v>0.9812897414960436</v>
      </c>
      <c r="I46" s="50">
        <v>0.981875336933723</v>
      </c>
      <c r="J46"/>
      <c r="K46"/>
      <c r="L46"/>
      <c r="M46"/>
      <c r="N46"/>
    </row>
    <row r="47" spans="2:14" ht="12.75">
      <c r="B47" s="36">
        <v>3</v>
      </c>
      <c r="C47" s="35">
        <v>15</v>
      </c>
      <c r="D47" s="35">
        <f t="shared" si="0"/>
        <v>225</v>
      </c>
      <c r="E47" s="17">
        <v>0</v>
      </c>
      <c r="F47" s="17">
        <v>0</v>
      </c>
      <c r="G47" s="40">
        <v>0.983810364962737</v>
      </c>
      <c r="H47" s="46">
        <v>0.9772998711481781</v>
      </c>
      <c r="I47" s="50">
        <v>0.974402846861486</v>
      </c>
      <c r="J47"/>
      <c r="K47"/>
      <c r="L47"/>
      <c r="M47"/>
      <c r="N47"/>
    </row>
    <row r="48" spans="2:14" ht="12.75">
      <c r="B48" s="36">
        <v>3</v>
      </c>
      <c r="C48" s="35">
        <v>18</v>
      </c>
      <c r="D48" s="35">
        <f t="shared" si="0"/>
        <v>324</v>
      </c>
      <c r="E48" s="17">
        <v>0</v>
      </c>
      <c r="F48" s="17">
        <v>0</v>
      </c>
      <c r="G48" s="40">
        <v>0.9881555828198325</v>
      </c>
      <c r="H48" s="46">
        <v>0.9733100008003126</v>
      </c>
      <c r="I48" s="50">
        <v>0.967545510853783</v>
      </c>
      <c r="J48"/>
      <c r="K48"/>
      <c r="L48"/>
      <c r="M48"/>
      <c r="N48"/>
    </row>
    <row r="49" spans="2:14" ht="12.75">
      <c r="B49" s="36">
        <v>3</v>
      </c>
      <c r="C49" s="35">
        <v>21</v>
      </c>
      <c r="D49" s="35">
        <f t="shared" si="0"/>
        <v>441</v>
      </c>
      <c r="E49" s="17">
        <v>0</v>
      </c>
      <c r="F49" s="17">
        <v>0</v>
      </c>
      <c r="G49" s="40">
        <v>0.949503461367567</v>
      </c>
      <c r="H49" s="46">
        <v>0.9693201304524471</v>
      </c>
      <c r="I49" s="50">
        <v>0.9613033289106138</v>
      </c>
      <c r="J49"/>
      <c r="K49"/>
      <c r="L49"/>
      <c r="M49"/>
      <c r="N49"/>
    </row>
    <row r="50" spans="2:14" ht="12.75">
      <c r="B50" s="36">
        <v>3</v>
      </c>
      <c r="C50" s="35">
        <v>24</v>
      </c>
      <c r="D50" s="35">
        <f t="shared" si="0"/>
        <v>576</v>
      </c>
      <c r="E50" s="17">
        <v>0</v>
      </c>
      <c r="F50" s="17">
        <v>0</v>
      </c>
      <c r="G50" s="40">
        <v>0.9488600774114718</v>
      </c>
      <c r="H50" s="46">
        <v>0.9653302601045816</v>
      </c>
      <c r="I50" s="50">
        <v>0.9556763010319785</v>
      </c>
      <c r="J50"/>
      <c r="K50"/>
      <c r="L50"/>
      <c r="M50"/>
      <c r="N50"/>
    </row>
    <row r="51" spans="2:14" ht="12.75">
      <c r="B51" s="36">
        <v>3</v>
      </c>
      <c r="C51" s="35">
        <v>30</v>
      </c>
      <c r="D51" s="35">
        <f t="shared" si="0"/>
        <v>900</v>
      </c>
      <c r="E51" s="17">
        <v>0</v>
      </c>
      <c r="F51" s="17">
        <v>0</v>
      </c>
      <c r="G51" s="40">
        <v>0.9476945430312771</v>
      </c>
      <c r="H51" s="46">
        <v>0.9573505194088506</v>
      </c>
      <c r="I51" s="50">
        <v>0.9462677074683093</v>
      </c>
      <c r="J51"/>
      <c r="K51"/>
      <c r="L51"/>
      <c r="M51"/>
      <c r="N51"/>
    </row>
    <row r="52" spans="2:14" ht="12.75">
      <c r="B52" s="36">
        <v>3</v>
      </c>
      <c r="C52" s="35">
        <v>36</v>
      </c>
      <c r="D52" s="35">
        <f t="shared" si="0"/>
        <v>1296</v>
      </c>
      <c r="E52" s="17">
        <v>0</v>
      </c>
      <c r="F52" s="17">
        <v>0</v>
      </c>
      <c r="G52" s="40">
        <v>0.9125267941332422</v>
      </c>
      <c r="H52" s="46">
        <v>0.9493707787131196</v>
      </c>
      <c r="I52" s="50">
        <v>0.9393197301627757</v>
      </c>
      <c r="J52"/>
      <c r="K52"/>
      <c r="L52"/>
      <c r="M52"/>
      <c r="N52"/>
    </row>
    <row r="53" spans="2:14" ht="12.75">
      <c r="B53" s="36">
        <v>3</v>
      </c>
      <c r="C53" s="35">
        <v>48</v>
      </c>
      <c r="D53" s="35">
        <f t="shared" si="0"/>
        <v>2304</v>
      </c>
      <c r="E53" s="17">
        <v>0</v>
      </c>
      <c r="F53" s="17">
        <v>0</v>
      </c>
      <c r="G53" s="40">
        <v>0.9405155703396304</v>
      </c>
      <c r="H53" s="46">
        <v>0.9334112973216576</v>
      </c>
      <c r="I53" s="50">
        <v>0.9328056243261146</v>
      </c>
      <c r="J53"/>
      <c r="K53"/>
      <c r="L53"/>
      <c r="M53"/>
      <c r="N53"/>
    </row>
    <row r="54" spans="2:14" ht="13.5" thickBot="1">
      <c r="B54" s="37">
        <v>3</v>
      </c>
      <c r="C54" s="38">
        <v>60</v>
      </c>
      <c r="D54" s="38">
        <f t="shared" si="0"/>
        <v>3600</v>
      </c>
      <c r="E54" s="39">
        <v>0</v>
      </c>
      <c r="F54" s="39">
        <v>0</v>
      </c>
      <c r="G54" s="41">
        <v>0.9553177837976254</v>
      </c>
      <c r="H54" s="48">
        <v>0.9174518159301956</v>
      </c>
      <c r="I54" s="51">
        <v>0.9361339835219951</v>
      </c>
      <c r="J54"/>
      <c r="K54"/>
      <c r="L54"/>
      <c r="M54"/>
      <c r="N54"/>
    </row>
    <row r="55" spans="2:14" ht="12.75">
      <c r="B55" s="20"/>
      <c r="C55" s="25"/>
      <c r="D55" s="25"/>
      <c r="E55" s="26"/>
      <c r="F55" s="26"/>
      <c r="G55" s="27"/>
      <c r="H55" s="44"/>
      <c r="I55" s="52"/>
      <c r="J55" s="11"/>
      <c r="K55" s="16"/>
      <c r="L55" s="16"/>
      <c r="M55" s="16"/>
      <c r="N55" s="16"/>
    </row>
    <row r="56" spans="2:14" ht="12.75">
      <c r="B56" s="20"/>
      <c r="C56" s="25"/>
      <c r="D56" s="25"/>
      <c r="E56" s="26"/>
      <c r="F56" s="26"/>
      <c r="G56" s="27"/>
      <c r="H56" s="44"/>
      <c r="I56" s="52"/>
      <c r="J56" s="11"/>
      <c r="K56" s="16"/>
      <c r="L56" s="16"/>
      <c r="M56" s="16"/>
      <c r="N56" s="16"/>
    </row>
    <row r="57" spans="2:14" ht="12.75">
      <c r="B57" s="15"/>
      <c r="C57" s="25"/>
      <c r="D57" s="25"/>
      <c r="E57" s="28"/>
      <c r="F57" s="28"/>
      <c r="G57" s="29"/>
      <c r="H57" s="44"/>
      <c r="I57" s="52"/>
      <c r="J57" s="11"/>
      <c r="K57" s="16"/>
      <c r="L57" s="16"/>
      <c r="M57" s="16"/>
      <c r="N57" s="16"/>
    </row>
    <row r="58" spans="2:14" ht="12.75">
      <c r="B58" s="15"/>
      <c r="C58" s="25"/>
      <c r="D58" s="25"/>
      <c r="E58" s="28"/>
      <c r="F58" s="28"/>
      <c r="G58" s="29"/>
      <c r="H58" s="44"/>
      <c r="I58" s="52"/>
      <c r="J58" s="11"/>
      <c r="K58" s="16"/>
      <c r="L58" s="16"/>
      <c r="M58" s="16"/>
      <c r="N58" s="16"/>
    </row>
    <row r="59" spans="3:10" ht="14.25" customHeight="1">
      <c r="C59" s="25"/>
      <c r="D59" s="25"/>
      <c r="E59" s="25"/>
      <c r="F59" s="25"/>
      <c r="G59" s="25"/>
      <c r="H59" s="45"/>
      <c r="I59" s="45"/>
      <c r="J59" s="11"/>
    </row>
    <row r="60" spans="3:10" ht="14.25" customHeight="1">
      <c r="C60" s="25"/>
      <c r="D60" s="25"/>
      <c r="E60" s="25"/>
      <c r="F60" s="25"/>
      <c r="G60" s="25"/>
      <c r="H60" s="45"/>
      <c r="I60" s="45"/>
      <c r="J60" s="11"/>
    </row>
    <row r="61" spans="3:10" ht="14.25" customHeight="1">
      <c r="C61" s="25"/>
      <c r="D61" s="25"/>
      <c r="E61" s="25"/>
      <c r="F61" s="25"/>
      <c r="G61" s="25"/>
      <c r="H61" s="45"/>
      <c r="I61" s="45"/>
      <c r="J61" s="11"/>
    </row>
    <row r="62" spans="3:10" ht="14.25" customHeight="1">
      <c r="C62" s="25"/>
      <c r="D62" s="25"/>
      <c r="E62" s="25"/>
      <c r="F62" s="25"/>
      <c r="G62" s="25"/>
      <c r="H62" s="45"/>
      <c r="I62" s="45"/>
      <c r="J62" s="11"/>
    </row>
    <row r="63" spans="3:10" ht="14.25" customHeight="1">
      <c r="C63" s="25"/>
      <c r="D63" s="25"/>
      <c r="E63" s="25"/>
      <c r="F63" s="25"/>
      <c r="G63" s="25"/>
      <c r="H63" s="45"/>
      <c r="I63" s="45"/>
      <c r="J63" s="11"/>
    </row>
    <row r="64" spans="3:10" ht="14.25" customHeight="1">
      <c r="C64" s="25"/>
      <c r="D64" s="25"/>
      <c r="E64" s="25"/>
      <c r="F64" s="25"/>
      <c r="G64" s="25"/>
      <c r="H64" s="45"/>
      <c r="I64" s="45"/>
      <c r="J64" s="11"/>
    </row>
    <row r="65" spans="3:10" ht="14.25" customHeight="1">
      <c r="C65" s="25"/>
      <c r="D65" s="25"/>
      <c r="E65" s="25"/>
      <c r="F65" s="25"/>
      <c r="G65" s="25"/>
      <c r="H65" s="45"/>
      <c r="I65" s="45"/>
      <c r="J65" s="11"/>
    </row>
    <row r="66" spans="3:10" ht="14.25" customHeight="1">
      <c r="C66" s="25"/>
      <c r="D66" s="25"/>
      <c r="E66" s="25"/>
      <c r="F66" s="25"/>
      <c r="G66" s="25"/>
      <c r="H66" s="45"/>
      <c r="I66" s="45"/>
      <c r="J66" s="11"/>
    </row>
    <row r="67" spans="3:10" ht="14.25" customHeight="1">
      <c r="C67" s="25"/>
      <c r="D67" s="25"/>
      <c r="E67" s="25"/>
      <c r="F67" s="25"/>
      <c r="G67" s="25"/>
      <c r="H67" s="45"/>
      <c r="I67" s="45"/>
      <c r="J67" s="11"/>
    </row>
    <row r="68" spans="3:10" ht="14.25" customHeight="1">
      <c r="C68" s="25"/>
      <c r="D68" s="25"/>
      <c r="E68" s="25"/>
      <c r="F68" s="25"/>
      <c r="G68" s="25"/>
      <c r="H68" s="45"/>
      <c r="I68" s="45"/>
      <c r="J68" s="11"/>
    </row>
    <row r="69" spans="3:10" ht="14.25" customHeight="1">
      <c r="C69" s="25"/>
      <c r="D69" s="25"/>
      <c r="E69" s="25"/>
      <c r="F69" s="25"/>
      <c r="G69" s="25"/>
      <c r="H69" s="45"/>
      <c r="I69" s="45"/>
      <c r="J69" s="11"/>
    </row>
    <row r="70" spans="3:10" ht="14.25" customHeight="1">
      <c r="C70" s="25"/>
      <c r="D70" s="25"/>
      <c r="E70" s="25"/>
      <c r="F70" s="25"/>
      <c r="G70" s="25"/>
      <c r="H70" s="45"/>
      <c r="I70" s="45"/>
      <c r="J70" s="11"/>
    </row>
    <row r="71" spans="3:10" ht="14.25" customHeight="1">
      <c r="C71" s="25"/>
      <c r="D71" s="25"/>
      <c r="E71" s="25"/>
      <c r="F71" s="25"/>
      <c r="G71" s="25"/>
      <c r="H71" s="45"/>
      <c r="I71" s="45"/>
      <c r="J71" s="11"/>
    </row>
    <row r="72" spans="3:10" ht="14.25" customHeight="1">
      <c r="C72" s="25"/>
      <c r="D72" s="25"/>
      <c r="E72" s="25"/>
      <c r="F72" s="25"/>
      <c r="G72" s="25"/>
      <c r="H72" s="45"/>
      <c r="I72" s="45"/>
      <c r="J72" s="11"/>
    </row>
    <row r="73" spans="3:10" ht="14.25" customHeight="1">
      <c r="C73" s="25"/>
      <c r="D73" s="25"/>
      <c r="E73" s="25"/>
      <c r="F73" s="25"/>
      <c r="G73" s="25"/>
      <c r="H73" s="45"/>
      <c r="I73" s="45"/>
      <c r="J73" s="11"/>
    </row>
    <row r="74" spans="3:10" ht="14.25" customHeight="1">
      <c r="C74" s="25"/>
      <c r="D74" s="25"/>
      <c r="E74" s="25"/>
      <c r="F74" s="25"/>
      <c r="G74" s="25"/>
      <c r="H74" s="45"/>
      <c r="I74" s="45"/>
      <c r="J74" s="11"/>
    </row>
    <row r="75" spans="3:10" ht="14.25" customHeight="1">
      <c r="C75" s="25"/>
      <c r="D75" s="25"/>
      <c r="E75" s="25"/>
      <c r="F75" s="25"/>
      <c r="G75" s="25"/>
      <c r="H75" s="45"/>
      <c r="I75" s="45"/>
      <c r="J75" s="11"/>
    </row>
    <row r="76" spans="3:10" ht="14.25" customHeight="1">
      <c r="C76" s="25"/>
      <c r="D76" s="25"/>
      <c r="E76" s="25"/>
      <c r="F76" s="25"/>
      <c r="G76" s="25"/>
      <c r="H76" s="45"/>
      <c r="I76" s="45"/>
      <c r="J76" s="11"/>
    </row>
    <row r="77" spans="3:10" ht="14.25" customHeight="1">
      <c r="C77" s="25"/>
      <c r="D77" s="25"/>
      <c r="E77" s="25"/>
      <c r="F77" s="25"/>
      <c r="G77" s="25"/>
      <c r="H77" s="45"/>
      <c r="I77" s="45"/>
      <c r="J77" s="11"/>
    </row>
    <row r="78" spans="3:10" ht="14.25" customHeight="1">
      <c r="C78" s="25"/>
      <c r="D78" s="25"/>
      <c r="E78" s="25"/>
      <c r="F78" s="25"/>
      <c r="G78" s="25"/>
      <c r="H78" s="45"/>
      <c r="I78" s="45"/>
      <c r="J78" s="11"/>
    </row>
    <row r="79" spans="3:10" ht="14.25" customHeight="1">
      <c r="C79" s="25"/>
      <c r="D79" s="25"/>
      <c r="E79" s="25"/>
      <c r="F79" s="25"/>
      <c r="G79" s="25"/>
      <c r="H79" s="45"/>
      <c r="I79" s="45"/>
      <c r="J79" s="11"/>
    </row>
    <row r="80" spans="3:10" ht="14.25" customHeight="1">
      <c r="C80" s="25"/>
      <c r="D80" s="25"/>
      <c r="E80" s="25"/>
      <c r="F80" s="25"/>
      <c r="G80" s="25"/>
      <c r="H80" s="45"/>
      <c r="I80" s="45"/>
      <c r="J80" s="11"/>
    </row>
    <row r="81" spans="3:10" ht="14.25" customHeight="1">
      <c r="C81" s="25"/>
      <c r="D81" s="25"/>
      <c r="E81" s="25"/>
      <c r="F81" s="25"/>
      <c r="G81" s="25"/>
      <c r="H81" s="45"/>
      <c r="I81" s="45"/>
      <c r="J81" s="11"/>
    </row>
    <row r="82" spans="3:10" ht="14.25" customHeight="1">
      <c r="C82" s="25"/>
      <c r="D82" s="25"/>
      <c r="E82" s="25"/>
      <c r="F82" s="25"/>
      <c r="G82" s="25"/>
      <c r="H82" s="45"/>
      <c r="I82" s="45"/>
      <c r="J82" s="11"/>
    </row>
    <row r="83" spans="3:10" ht="14.25" customHeight="1">
      <c r="C83" s="25"/>
      <c r="D83" s="25"/>
      <c r="E83" s="25"/>
      <c r="F83" s="25"/>
      <c r="G83" s="25"/>
      <c r="H83" s="45"/>
      <c r="I83" s="45"/>
      <c r="J83" s="11"/>
    </row>
    <row r="84" spans="3:10" ht="14.25" customHeight="1">
      <c r="C84" s="25"/>
      <c r="D84" s="25"/>
      <c r="E84" s="25"/>
      <c r="F84" s="25"/>
      <c r="G84" s="25"/>
      <c r="H84" s="45"/>
      <c r="I84" s="45"/>
      <c r="J84" s="11"/>
    </row>
    <row r="85" spans="3:10" ht="14.25" customHeight="1">
      <c r="C85" s="25"/>
      <c r="D85" s="25"/>
      <c r="E85" s="25"/>
      <c r="F85" s="25"/>
      <c r="G85" s="25"/>
      <c r="H85" s="45"/>
      <c r="I85" s="45"/>
      <c r="J85" s="11"/>
    </row>
    <row r="86" spans="3:10" ht="14.25" customHeight="1">
      <c r="C86" s="25"/>
      <c r="D86" s="25"/>
      <c r="E86" s="25"/>
      <c r="F86" s="25"/>
      <c r="G86" s="25"/>
      <c r="H86" s="45"/>
      <c r="I86" s="45"/>
      <c r="J86" s="11"/>
    </row>
    <row r="87" spans="3:10" ht="14.25" customHeight="1">
      <c r="C87" s="25"/>
      <c r="D87" s="25"/>
      <c r="E87" s="25"/>
      <c r="F87" s="25"/>
      <c r="G87" s="25"/>
      <c r="H87" s="45"/>
      <c r="I87" s="45"/>
      <c r="J87" s="11"/>
    </row>
    <row r="88" spans="3:10" ht="14.25" customHeight="1">
      <c r="C88" s="25"/>
      <c r="D88" s="25"/>
      <c r="E88" s="25"/>
      <c r="F88" s="25"/>
      <c r="G88" s="25"/>
      <c r="H88" s="45"/>
      <c r="I88" s="45"/>
      <c r="J88" s="11"/>
    </row>
    <row r="89" spans="3:10" ht="14.25" customHeight="1">
      <c r="C89" s="25"/>
      <c r="D89" s="25"/>
      <c r="E89" s="25"/>
      <c r="F89" s="25"/>
      <c r="G89" s="25"/>
      <c r="H89" s="45"/>
      <c r="I89" s="45"/>
      <c r="J89" s="11"/>
    </row>
    <row r="90" spans="3:10" ht="14.25" customHeight="1">
      <c r="C90" s="25"/>
      <c r="D90" s="25"/>
      <c r="E90" s="25"/>
      <c r="F90" s="25"/>
      <c r="G90" s="25"/>
      <c r="H90" s="45"/>
      <c r="I90" s="45"/>
      <c r="J90" s="11"/>
    </row>
    <row r="91" spans="3:10" ht="14.25" customHeight="1">
      <c r="C91" s="25"/>
      <c r="D91" s="25"/>
      <c r="E91" s="25"/>
      <c r="F91" s="25"/>
      <c r="G91" s="25"/>
      <c r="H91" s="45"/>
      <c r="I91" s="45"/>
      <c r="J91" s="11"/>
    </row>
    <row r="92" spans="3:10" ht="14.25" customHeight="1">
      <c r="C92" s="25"/>
      <c r="D92" s="25"/>
      <c r="E92" s="25"/>
      <c r="F92" s="25"/>
      <c r="G92" s="25"/>
      <c r="H92" s="45"/>
      <c r="I92" s="45"/>
      <c r="J92" s="11"/>
    </row>
    <row r="93" spans="3:10" ht="14.25" customHeight="1">
      <c r="C93" s="25"/>
      <c r="D93" s="25"/>
      <c r="E93" s="25"/>
      <c r="F93" s="25"/>
      <c r="G93" s="25"/>
      <c r="H93" s="45"/>
      <c r="I93" s="45"/>
      <c r="J93" s="11"/>
    </row>
    <row r="94" spans="3:10" ht="14.25" customHeight="1">
      <c r="C94" s="25"/>
      <c r="D94" s="25"/>
      <c r="E94" s="25"/>
      <c r="F94" s="25"/>
      <c r="G94" s="25"/>
      <c r="H94" s="45"/>
      <c r="I94" s="45"/>
      <c r="J94" s="11"/>
    </row>
    <row r="95" spans="3:10" ht="14.25" customHeight="1">
      <c r="C95" s="25"/>
      <c r="D95" s="25"/>
      <c r="E95" s="25"/>
      <c r="F95" s="25"/>
      <c r="G95" s="25"/>
      <c r="H95" s="45"/>
      <c r="I95" s="45"/>
      <c r="J95" s="11"/>
    </row>
    <row r="96" spans="3:10" ht="14.25" customHeight="1">
      <c r="C96" s="25"/>
      <c r="D96" s="25"/>
      <c r="E96" s="25"/>
      <c r="F96" s="25"/>
      <c r="G96" s="25"/>
      <c r="H96" s="45"/>
      <c r="I96" s="45"/>
      <c r="J96" s="11"/>
    </row>
    <row r="97" spans="3:10" ht="14.25" customHeight="1">
      <c r="C97" s="25"/>
      <c r="D97" s="25"/>
      <c r="E97" s="25"/>
      <c r="F97" s="25"/>
      <c r="G97" s="25"/>
      <c r="H97" s="45"/>
      <c r="I97" s="45"/>
      <c r="J97" s="11"/>
    </row>
    <row r="98" spans="3:10" ht="14.25" customHeight="1">
      <c r="C98" s="25"/>
      <c r="D98" s="25"/>
      <c r="E98" s="25"/>
      <c r="F98" s="25"/>
      <c r="G98" s="25"/>
      <c r="H98" s="45"/>
      <c r="I98" s="45"/>
      <c r="J98" s="11"/>
    </row>
    <row r="99" spans="3:10" ht="14.25" customHeight="1">
      <c r="C99" s="25"/>
      <c r="D99" s="25"/>
      <c r="E99" s="25"/>
      <c r="F99" s="25"/>
      <c r="G99" s="25"/>
      <c r="H99" s="45"/>
      <c r="I99" s="45"/>
      <c r="J99" s="11"/>
    </row>
    <row r="100" spans="3:10" ht="14.25" customHeight="1">
      <c r="C100" s="25"/>
      <c r="D100" s="25"/>
      <c r="E100" s="25"/>
      <c r="F100" s="25"/>
      <c r="G100" s="25"/>
      <c r="H100" s="45"/>
      <c r="I100" s="45"/>
      <c r="J100" s="11"/>
    </row>
    <row r="101" spans="3:10" ht="14.25" customHeight="1">
      <c r="C101" s="25"/>
      <c r="D101" s="25"/>
      <c r="E101" s="25"/>
      <c r="F101" s="25"/>
      <c r="G101" s="25"/>
      <c r="H101" s="45"/>
      <c r="I101" s="45"/>
      <c r="J101" s="11"/>
    </row>
    <row r="102" spans="3:10" ht="14.25" customHeight="1">
      <c r="C102" s="25"/>
      <c r="D102" s="25"/>
      <c r="E102" s="25"/>
      <c r="F102" s="25"/>
      <c r="G102" s="25"/>
      <c r="H102" s="45"/>
      <c r="I102" s="45"/>
      <c r="J102" s="11"/>
    </row>
    <row r="103" spans="3:10" ht="14.25" customHeight="1">
      <c r="C103" s="25"/>
      <c r="D103" s="25"/>
      <c r="E103" s="25"/>
      <c r="F103" s="25"/>
      <c r="G103" s="25"/>
      <c r="H103" s="45"/>
      <c r="I103" s="45"/>
      <c r="J103" s="11"/>
    </row>
    <row r="104" spans="3:10" ht="14.25" customHeight="1">
      <c r="C104" s="25"/>
      <c r="D104" s="25"/>
      <c r="E104" s="25"/>
      <c r="F104" s="25"/>
      <c r="G104" s="25"/>
      <c r="H104" s="45"/>
      <c r="I104" s="45"/>
      <c r="J104" s="11"/>
    </row>
    <row r="105" spans="3:10" ht="14.25" customHeight="1">
      <c r="C105" s="25"/>
      <c r="D105" s="25"/>
      <c r="E105" s="25"/>
      <c r="F105" s="25"/>
      <c r="G105" s="25"/>
      <c r="H105" s="45"/>
      <c r="I105" s="45"/>
      <c r="J105" s="11"/>
    </row>
    <row r="106" spans="3:10" ht="14.25" customHeight="1">
      <c r="C106" s="25"/>
      <c r="D106" s="25"/>
      <c r="E106" s="25"/>
      <c r="F106" s="25"/>
      <c r="G106" s="25"/>
      <c r="H106" s="45"/>
      <c r="I106" s="45"/>
      <c r="J106" s="11"/>
    </row>
    <row r="107" spans="3:10" ht="14.25" customHeight="1">
      <c r="C107" s="25"/>
      <c r="D107" s="25"/>
      <c r="E107" s="25"/>
      <c r="F107" s="25"/>
      <c r="G107" s="25"/>
      <c r="H107" s="45"/>
      <c r="I107" s="45"/>
      <c r="J107" s="11"/>
    </row>
    <row r="108" spans="3:10" ht="14.25" customHeight="1">
      <c r="C108" s="25"/>
      <c r="D108" s="25"/>
      <c r="E108" s="25"/>
      <c r="F108" s="25"/>
      <c r="G108" s="25"/>
      <c r="H108" s="45"/>
      <c r="I108" s="45"/>
      <c r="J108" s="11"/>
    </row>
    <row r="109" spans="3:10" ht="14.25" customHeight="1">
      <c r="C109" s="25"/>
      <c r="D109" s="25"/>
      <c r="E109" s="25"/>
      <c r="F109" s="25"/>
      <c r="G109" s="25"/>
      <c r="H109" s="45"/>
      <c r="I109" s="45"/>
      <c r="J109" s="11"/>
    </row>
    <row r="110" spans="3:10" ht="14.25" customHeight="1">
      <c r="C110" s="25"/>
      <c r="D110" s="25"/>
      <c r="E110" s="25"/>
      <c r="F110" s="25"/>
      <c r="G110" s="25"/>
      <c r="H110" s="45"/>
      <c r="I110" s="45"/>
      <c r="J110" s="11"/>
    </row>
    <row r="111" spans="3:10" ht="14.25" customHeight="1">
      <c r="C111" s="25"/>
      <c r="D111" s="25"/>
      <c r="E111" s="25"/>
      <c r="F111" s="25"/>
      <c r="G111" s="25"/>
      <c r="H111" s="45"/>
      <c r="I111" s="45"/>
      <c r="J111" s="11"/>
    </row>
    <row r="112" spans="3:10" ht="14.25" customHeight="1">
      <c r="C112" s="25"/>
      <c r="D112" s="25"/>
      <c r="E112" s="25"/>
      <c r="F112" s="25"/>
      <c r="G112" s="25"/>
      <c r="H112" s="45"/>
      <c r="I112" s="45"/>
      <c r="J112" s="11"/>
    </row>
    <row r="113" spans="3:10" ht="14.25" customHeight="1">
      <c r="C113" s="25"/>
      <c r="D113" s="25"/>
      <c r="E113" s="25"/>
      <c r="F113" s="25"/>
      <c r="G113" s="25"/>
      <c r="H113" s="45"/>
      <c r="I113" s="45"/>
      <c r="J113" s="11"/>
    </row>
    <row r="114" spans="3:10" ht="14.25" customHeight="1">
      <c r="C114" s="25"/>
      <c r="D114" s="25"/>
      <c r="E114" s="25"/>
      <c r="F114" s="25"/>
      <c r="G114" s="25"/>
      <c r="H114" s="45"/>
      <c r="I114" s="45"/>
      <c r="J114" s="11"/>
    </row>
    <row r="115" spans="3:10" ht="14.25" customHeight="1">
      <c r="C115" s="25"/>
      <c r="D115" s="25"/>
      <c r="E115" s="25"/>
      <c r="F115" s="25"/>
      <c r="G115" s="25"/>
      <c r="H115" s="45"/>
      <c r="I115" s="45"/>
      <c r="J115" s="11"/>
    </row>
    <row r="116" spans="3:9" ht="12.75">
      <c r="C116" s="25"/>
      <c r="D116" s="25"/>
      <c r="E116" s="25"/>
      <c r="F116" s="25"/>
      <c r="G116" s="25"/>
      <c r="H116" s="44"/>
      <c r="I116" s="52"/>
    </row>
    <row r="117" spans="3:13" ht="12.75">
      <c r="C117" s="25"/>
      <c r="D117" s="25"/>
      <c r="E117" s="25"/>
      <c r="F117" s="25"/>
      <c r="G117" s="25"/>
      <c r="H117" s="44"/>
      <c r="I117" s="52"/>
      <c r="M117" s="1"/>
    </row>
    <row r="118" spans="3:13" ht="12.75">
      <c r="C118" s="25"/>
      <c r="D118" s="25"/>
      <c r="E118" s="25"/>
      <c r="F118" s="25"/>
      <c r="G118" s="25"/>
      <c r="H118" s="44"/>
      <c r="I118" s="52"/>
      <c r="M118" s="1"/>
    </row>
    <row r="119" spans="2:12" ht="12.75">
      <c r="B119" s="10"/>
      <c r="C119" s="31"/>
      <c r="D119" s="31"/>
      <c r="E119" s="10"/>
      <c r="F119" s="10"/>
      <c r="G119" s="10"/>
      <c r="H119" s="44"/>
      <c r="I119" s="52"/>
      <c r="K119" s="1"/>
      <c r="L119" s="1"/>
    </row>
    <row r="120" spans="2:12" ht="12.75">
      <c r="B120" s="10"/>
      <c r="C120" s="31"/>
      <c r="D120" s="31"/>
      <c r="E120" s="10"/>
      <c r="F120" s="10"/>
      <c r="G120" s="10"/>
      <c r="H120" s="44"/>
      <c r="I120" s="52"/>
      <c r="K120" s="1"/>
      <c r="L120" s="1"/>
    </row>
    <row r="121" spans="2:9" ht="12.75">
      <c r="B121" s="11"/>
      <c r="C121" s="31"/>
      <c r="D121" s="31"/>
      <c r="E121" s="30"/>
      <c r="F121" s="30"/>
      <c r="G121" s="30"/>
      <c r="H121" s="44"/>
      <c r="I121" s="52"/>
    </row>
    <row r="122" spans="2:9" ht="12.75">
      <c r="B122" s="12"/>
      <c r="C122" s="31"/>
      <c r="D122" s="31"/>
      <c r="E122" s="32"/>
      <c r="F122" s="32"/>
      <c r="G122" s="32"/>
      <c r="H122" s="44"/>
      <c r="I122" s="52"/>
    </row>
    <row r="123" spans="2:9" ht="12.75">
      <c r="B123" s="13"/>
      <c r="C123" s="33"/>
      <c r="D123" s="33"/>
      <c r="E123" s="34"/>
      <c r="F123" s="34"/>
      <c r="G123" s="34"/>
      <c r="H123" s="44"/>
      <c r="I123" s="52"/>
    </row>
    <row r="124" spans="2:9" ht="12.75">
      <c r="B124" s="14"/>
      <c r="C124" s="31"/>
      <c r="D124" s="31"/>
      <c r="E124" s="25"/>
      <c r="F124" s="25"/>
      <c r="G124" s="25"/>
      <c r="H124" s="44"/>
      <c r="I124" s="52"/>
    </row>
    <row r="125" spans="2:9" ht="12.75">
      <c r="B125" s="10"/>
      <c r="C125" s="31"/>
      <c r="D125" s="31"/>
      <c r="E125" s="10"/>
      <c r="F125" s="10"/>
      <c r="G125" s="10"/>
      <c r="H125" s="44"/>
      <c r="I125" s="5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6.421875" style="0" customWidth="1"/>
    <col min="3" max="3" width="14.00390625" style="0" customWidth="1"/>
    <col min="4" max="4" width="19.00390625" style="0" customWidth="1"/>
    <col min="6" max="6" width="12.003906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0.802605251167028</v>
      </c>
    </row>
    <row r="5" spans="1:2" ht="12.75">
      <c r="A5" s="1" t="s">
        <v>5</v>
      </c>
      <c r="B5" s="23">
        <v>0.644175189200888</v>
      </c>
    </row>
    <row r="6" spans="1:2" ht="12.75">
      <c r="A6" s="1" t="s">
        <v>6</v>
      </c>
      <c r="B6" s="23">
        <v>0.6337097535891494</v>
      </c>
    </row>
    <row r="7" spans="1:2" ht="12.75">
      <c r="A7" s="1" t="s">
        <v>7</v>
      </c>
      <c r="B7" s="23">
        <v>0.016889749087471255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23">
        <v>0.01755872912823237</v>
      </c>
      <c r="D12" s="23">
        <v>0.01755872912823237</v>
      </c>
      <c r="E12" s="23">
        <v>61.552639861292256</v>
      </c>
      <c r="F12" s="23">
        <v>3.918163895515572E-09</v>
      </c>
    </row>
    <row r="13" spans="1:6" ht="12.75">
      <c r="A13" s="1" t="s">
        <v>11</v>
      </c>
      <c r="B13" s="1">
        <v>34</v>
      </c>
      <c r="C13" s="23">
        <v>0.009698963224083028</v>
      </c>
      <c r="D13" s="23">
        <v>0.0002852636242377361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0.9955971194457995</v>
      </c>
      <c r="C17" s="23">
        <v>0.004877860267437109</v>
      </c>
      <c r="D17" s="23">
        <v>204.10529717139664</v>
      </c>
      <c r="E17" s="23">
        <v>4.238849920481036E-54</v>
      </c>
      <c r="F17" s="23">
        <v>0.9856841212148231</v>
      </c>
      <c r="G17" s="23">
        <v>1.005510117676776</v>
      </c>
    </row>
    <row r="18" spans="1:7" ht="13.5" thickBot="1">
      <c r="A18" s="2" t="s">
        <v>0</v>
      </c>
      <c r="B18" s="24">
        <v>-0.0013299567826218339</v>
      </c>
      <c r="C18" s="24">
        <v>0.00016951736258615584</v>
      </c>
      <c r="D18" s="24">
        <v>-7.845549047790866</v>
      </c>
      <c r="E18" s="24">
        <v>3.918163895515643E-09</v>
      </c>
      <c r="F18" s="24">
        <v>-0.0016744572855686465</v>
      </c>
      <c r="G18" s="24">
        <v>-0.0009854562796750212</v>
      </c>
    </row>
    <row r="22" ht="12.75">
      <c r="A22" t="s">
        <v>24</v>
      </c>
    </row>
    <row r="23" ht="13.5" thickBot="1"/>
    <row r="24" spans="1:4" ht="12.75">
      <c r="A24" s="3" t="s">
        <v>25</v>
      </c>
      <c r="B24" s="3" t="s">
        <v>26</v>
      </c>
      <c r="C24" s="3" t="s">
        <v>27</v>
      </c>
      <c r="D24" s="3" t="s">
        <v>33</v>
      </c>
    </row>
    <row r="25" spans="1:4" ht="12.75">
      <c r="A25" s="1">
        <v>1</v>
      </c>
      <c r="B25" s="23">
        <v>0.9916072490979341</v>
      </c>
      <c r="C25" s="23">
        <v>-0.0016072490979340825</v>
      </c>
      <c r="D25" s="23">
        <v>-0.09655050653274021</v>
      </c>
    </row>
    <row r="26" spans="1:4" ht="12.75">
      <c r="A26" s="1">
        <v>2</v>
      </c>
      <c r="B26" s="23">
        <v>0.9876173787500685</v>
      </c>
      <c r="C26" s="23">
        <v>0.03238262124993152</v>
      </c>
      <c r="D26" s="23">
        <v>1.9452855743130077</v>
      </c>
    </row>
    <row r="27" spans="1:4" ht="12.75">
      <c r="A27" s="1">
        <v>3</v>
      </c>
      <c r="B27" s="23">
        <v>0.983627508402203</v>
      </c>
      <c r="C27" s="23">
        <v>-0.00362750840220305</v>
      </c>
      <c r="D27" s="23">
        <v>-0.21791132073719152</v>
      </c>
    </row>
    <row r="28" spans="1:4" ht="12.75">
      <c r="A28" s="1">
        <v>4</v>
      </c>
      <c r="B28" s="23">
        <v>0.9796376380543376</v>
      </c>
      <c r="C28" s="23">
        <v>0.005362361945662419</v>
      </c>
      <c r="D28" s="23">
        <v>0.3221272687171424</v>
      </c>
    </row>
    <row r="29" spans="1:4" ht="12.75">
      <c r="A29" s="1">
        <v>5</v>
      </c>
      <c r="B29" s="23">
        <v>0.975647767706472</v>
      </c>
      <c r="C29" s="23">
        <v>-0.0006477677064720133</v>
      </c>
      <c r="D29" s="23">
        <v>-0.038912636663361366</v>
      </c>
    </row>
    <row r="30" spans="1:4" ht="12.75">
      <c r="A30" s="1">
        <v>6</v>
      </c>
      <c r="B30" s="23">
        <v>0.9716578973586065</v>
      </c>
      <c r="C30" s="23">
        <v>-0.011657897358606562</v>
      </c>
      <c r="D30" s="23">
        <v>-0.7003120403221532</v>
      </c>
    </row>
    <row r="31" spans="1:4" ht="12.75">
      <c r="A31" s="1">
        <v>7</v>
      </c>
      <c r="B31" s="23">
        <v>0.9676680270107411</v>
      </c>
      <c r="C31" s="23">
        <v>-0.017668027010741105</v>
      </c>
      <c r="D31" s="23">
        <v>-1.0613519457026637</v>
      </c>
    </row>
    <row r="32" spans="1:4" ht="12.75">
      <c r="A32" s="1">
        <v>8</v>
      </c>
      <c r="B32" s="23">
        <v>0.9636781566628755</v>
      </c>
      <c r="C32" s="23">
        <v>-0.0026781566628755193</v>
      </c>
      <c r="D32" s="23">
        <v>-0.16088195831438537</v>
      </c>
    </row>
    <row r="33" spans="1:4" ht="12.75">
      <c r="A33" s="1">
        <v>9</v>
      </c>
      <c r="B33" s="23">
        <v>0.9556984159671446</v>
      </c>
      <c r="C33" s="23">
        <v>-0.003698415967144597</v>
      </c>
      <c r="D33" s="23">
        <v>-0.22217087286318704</v>
      </c>
    </row>
    <row r="34" spans="1:4" ht="12.75">
      <c r="A34" s="1">
        <v>10</v>
      </c>
      <c r="B34" s="23">
        <v>0.9477186752714135</v>
      </c>
      <c r="C34" s="23">
        <v>0.0022813247285864424</v>
      </c>
      <c r="D34" s="23">
        <v>0.13704351017761196</v>
      </c>
    </row>
    <row r="35" spans="1:4" ht="12.75">
      <c r="A35" s="1">
        <v>11</v>
      </c>
      <c r="B35" s="23">
        <v>0.9317591938799515</v>
      </c>
      <c r="C35" s="23">
        <v>0.008240806120048405</v>
      </c>
      <c r="D35" s="23">
        <v>0.4950408783252656</v>
      </c>
    </row>
    <row r="36" spans="1:4" ht="12.75">
      <c r="A36" s="1">
        <v>12</v>
      </c>
      <c r="B36" s="23">
        <v>0.9157997124884896</v>
      </c>
      <c r="C36" s="23">
        <v>0.035200287511510386</v>
      </c>
      <c r="D36" s="23">
        <v>2.1145481392417014</v>
      </c>
    </row>
    <row r="37" spans="1:4" ht="12.75">
      <c r="A37" s="1">
        <v>13</v>
      </c>
      <c r="B37" s="23">
        <v>0.9916072490979341</v>
      </c>
      <c r="C37" s="23">
        <v>0.024092750902065974</v>
      </c>
      <c r="D37" s="23">
        <v>1.4472973146176284</v>
      </c>
    </row>
    <row r="38" spans="1:4" ht="12.75">
      <c r="A38" s="1">
        <v>14</v>
      </c>
      <c r="B38" s="23">
        <v>0.9876173787500685</v>
      </c>
      <c r="C38" s="23">
        <v>0.0093826212499315</v>
      </c>
      <c r="D38" s="23">
        <v>0.5636318822329129</v>
      </c>
    </row>
    <row r="39" spans="1:4" ht="12.75">
      <c r="A39" s="1">
        <v>15</v>
      </c>
      <c r="B39" s="23">
        <v>0.983627508402203</v>
      </c>
      <c r="C39" s="23">
        <v>-0.007627508402203054</v>
      </c>
      <c r="D39" s="23">
        <v>-0.45819891935981666</v>
      </c>
    </row>
    <row r="40" spans="1:4" ht="12.75">
      <c r="A40" s="1">
        <v>16</v>
      </c>
      <c r="B40" s="23">
        <v>0.9796376380543376</v>
      </c>
      <c r="C40" s="23">
        <v>0.000362361945662415</v>
      </c>
      <c r="D40" s="23">
        <v>0.02176777043886095</v>
      </c>
    </row>
    <row r="41" spans="1:4" ht="12.75">
      <c r="A41" s="1">
        <v>17</v>
      </c>
      <c r="B41" s="23">
        <v>0.975647767706472</v>
      </c>
      <c r="C41" s="23">
        <v>-0.009037767706472022</v>
      </c>
      <c r="D41" s="23">
        <v>-0.5429158747743177</v>
      </c>
    </row>
    <row r="42" spans="1:4" ht="12.75">
      <c r="A42" s="1">
        <v>18</v>
      </c>
      <c r="B42" s="23">
        <v>0.9716578973586065</v>
      </c>
      <c r="C42" s="23">
        <v>-0.004657897358606555</v>
      </c>
      <c r="D42" s="23">
        <v>-0.27980874273255923</v>
      </c>
    </row>
    <row r="43" spans="1:4" ht="12.75">
      <c r="A43" s="1">
        <v>19</v>
      </c>
      <c r="B43" s="23">
        <v>0.9676680270107411</v>
      </c>
      <c r="C43" s="23">
        <v>-0.017668027010741105</v>
      </c>
      <c r="D43" s="23">
        <v>-1.0613519457026637</v>
      </c>
    </row>
    <row r="44" spans="1:4" ht="12.75">
      <c r="A44" s="1">
        <v>20</v>
      </c>
      <c r="B44" s="23">
        <v>0.9636781566628755</v>
      </c>
      <c r="C44" s="23">
        <v>-0.004578156662875532</v>
      </c>
      <c r="D44" s="23">
        <v>-0.275018567660133</v>
      </c>
    </row>
    <row r="45" spans="1:4" ht="12.75">
      <c r="A45" s="1">
        <v>21</v>
      </c>
      <c r="B45" s="23">
        <v>0.9556984159671446</v>
      </c>
      <c r="C45" s="23">
        <v>-0.003698415967144597</v>
      </c>
      <c r="D45" s="23">
        <v>-0.22217087286318704</v>
      </c>
    </row>
    <row r="46" spans="1:4" ht="12.75">
      <c r="A46" s="1">
        <v>22</v>
      </c>
      <c r="B46" s="23">
        <v>0.9477186752714135</v>
      </c>
      <c r="C46" s="23">
        <v>-0.010718675271413458</v>
      </c>
      <c r="D46" s="23">
        <v>-0.6438911853459132</v>
      </c>
    </row>
    <row r="47" spans="1:4" ht="12.75">
      <c r="A47" s="1">
        <v>23</v>
      </c>
      <c r="B47" s="23">
        <v>0.9317591938799515</v>
      </c>
      <c r="C47" s="23">
        <v>-0.02175919387995151</v>
      </c>
      <c r="D47" s="23">
        <v>-1.3071161113444165</v>
      </c>
    </row>
    <row r="48" spans="1:4" ht="12.75">
      <c r="A48" s="1">
        <v>24</v>
      </c>
      <c r="B48" s="23">
        <v>0.9157997124884896</v>
      </c>
      <c r="C48" s="23">
        <v>-0.015799712488489548</v>
      </c>
      <c r="D48" s="23">
        <v>-0.9491187431967628</v>
      </c>
    </row>
    <row r="49" spans="1:4" ht="12.75">
      <c r="A49" s="1">
        <v>25</v>
      </c>
      <c r="B49" s="23">
        <v>0.9916072490979341</v>
      </c>
      <c r="C49" s="23">
        <v>0.008806396494956625</v>
      </c>
      <c r="D49" s="23">
        <v>0.5290169665729572</v>
      </c>
    </row>
    <row r="50" spans="1:4" ht="12.75">
      <c r="A50" s="1">
        <v>26</v>
      </c>
      <c r="B50" s="23">
        <v>0.9876173787500685</v>
      </c>
      <c r="C50" s="23">
        <v>0.02273421603853587</v>
      </c>
      <c r="D50" s="23">
        <v>1.3656875446169374</v>
      </c>
    </row>
    <row r="51" spans="1:4" ht="12.75">
      <c r="A51" s="1">
        <v>27</v>
      </c>
      <c r="B51" s="23">
        <v>0.983627508402203</v>
      </c>
      <c r="C51" s="23">
        <v>-0.017462058097980293</v>
      </c>
      <c r="D51" s="23">
        <v>-1.0489790018431115</v>
      </c>
    </row>
    <row r="52" spans="1:4" ht="12.75">
      <c r="A52" s="1">
        <v>28</v>
      </c>
      <c r="B52" s="23">
        <v>0.9796376380543376</v>
      </c>
      <c r="C52" s="23">
        <v>0.008990355347267998</v>
      </c>
      <c r="D52" s="23">
        <v>0.5400677242897757</v>
      </c>
    </row>
    <row r="53" spans="1:4" ht="12.75">
      <c r="A53" s="1">
        <v>29</v>
      </c>
      <c r="B53" s="23">
        <v>0.975647767706472</v>
      </c>
      <c r="C53" s="23">
        <v>0.008162597256265003</v>
      </c>
      <c r="D53" s="23">
        <v>0.4903427233078862</v>
      </c>
    </row>
    <row r="54" spans="1:4" ht="12.75">
      <c r="A54" s="1">
        <v>30</v>
      </c>
      <c r="B54" s="23">
        <v>0.9716578973586065</v>
      </c>
      <c r="C54" s="23">
        <v>0.016497685461225986</v>
      </c>
      <c r="D54" s="23">
        <v>0.9910473055773462</v>
      </c>
    </row>
    <row r="55" spans="1:4" ht="12.75">
      <c r="A55" s="1">
        <v>31</v>
      </c>
      <c r="B55" s="23">
        <v>0.9676680270107411</v>
      </c>
      <c r="C55" s="23">
        <v>-0.018164565643174035</v>
      </c>
      <c r="D55" s="23">
        <v>-1.0911799646053315</v>
      </c>
    </row>
    <row r="56" spans="1:4" ht="12.75">
      <c r="A56" s="1">
        <v>32</v>
      </c>
      <c r="B56" s="23">
        <v>0.9636781566628755</v>
      </c>
      <c r="C56" s="23">
        <v>-0.01481807925140366</v>
      </c>
      <c r="D56" s="23">
        <v>-0.8901501698798824</v>
      </c>
    </row>
    <row r="57" spans="1:4" ht="12.75">
      <c r="A57" s="1">
        <v>33</v>
      </c>
      <c r="B57" s="23">
        <v>0.9556984159671446</v>
      </c>
      <c r="C57" s="23">
        <v>-0.008003872935867462</v>
      </c>
      <c r="D57" s="23">
        <v>-0.48080785186005287</v>
      </c>
    </row>
    <row r="58" spans="1:4" ht="12.75">
      <c r="A58" s="1">
        <v>34</v>
      </c>
      <c r="B58" s="23">
        <v>0.9477186752714135</v>
      </c>
      <c r="C58" s="23">
        <v>-0.03519188113817129</v>
      </c>
      <c r="D58" s="23">
        <v>-2.114043152426007</v>
      </c>
    </row>
    <row r="59" spans="1:4" ht="12.75">
      <c r="A59" s="1">
        <v>35</v>
      </c>
      <c r="B59" s="23">
        <v>0.9317591938799515</v>
      </c>
      <c r="C59" s="23">
        <v>0.00875637645967886</v>
      </c>
      <c r="D59" s="23">
        <v>0.5260121680329789</v>
      </c>
    </row>
    <row r="60" spans="1:4" ht="13.5" thickBot="1">
      <c r="A60" s="2">
        <v>36</v>
      </c>
      <c r="B60" s="24">
        <v>0.9157997124884896</v>
      </c>
      <c r="C60" s="24">
        <v>0.03951807130913587</v>
      </c>
      <c r="D60" s="24">
        <v>2.3739256142674776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5.7109375" style="0" customWidth="1"/>
    <col min="3" max="3" width="13.7109375" style="0" customWidth="1"/>
    <col min="4" max="4" width="16.421875" style="0" customWidth="1"/>
    <col min="5" max="5" width="13.28125" style="0" customWidth="1"/>
    <col min="6" max="6" width="14.421875" style="0" customWidth="1"/>
    <col min="7" max="7" width="12.281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0.8138679698445473</v>
      </c>
    </row>
    <row r="5" spans="1:2" ht="12.75">
      <c r="A5" s="1" t="s">
        <v>5</v>
      </c>
      <c r="B5" s="23">
        <v>0.6623810723388851</v>
      </c>
    </row>
    <row r="6" spans="1:2" ht="12.75">
      <c r="A6" s="1" t="s">
        <v>6</v>
      </c>
      <c r="B6" s="23">
        <v>0.6307292978706556</v>
      </c>
    </row>
    <row r="7" spans="1:2" ht="12.75">
      <c r="A7" s="1" t="s">
        <v>7</v>
      </c>
      <c r="B7" s="23">
        <v>0.016958324709513334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3</v>
      </c>
      <c r="C12" s="23">
        <v>0.0180549794898101</v>
      </c>
      <c r="D12" s="23">
        <v>0.006018326496603367</v>
      </c>
      <c r="E12" s="23">
        <v>20.927138634952374</v>
      </c>
      <c r="F12" s="23">
        <v>1.0870364692297009E-07</v>
      </c>
    </row>
    <row r="13" spans="1:6" ht="12.75">
      <c r="A13" s="1" t="s">
        <v>11</v>
      </c>
      <c r="B13" s="1">
        <v>32</v>
      </c>
      <c r="C13" s="23">
        <v>0.009202712862505296</v>
      </c>
      <c r="D13" s="23">
        <v>0.0002875847769532905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0.9972492228875056</v>
      </c>
      <c r="C17" s="23">
        <v>0.006321713185616313</v>
      </c>
      <c r="D17" s="23">
        <v>157.74983673041825</v>
      </c>
      <c r="E17" s="23">
        <v>7.668313881439729E-48</v>
      </c>
      <c r="F17" s="23">
        <v>0.9843723254139063</v>
      </c>
      <c r="G17" s="23">
        <v>1.010126120361105</v>
      </c>
    </row>
    <row r="18" spans="1:7" ht="12.75">
      <c r="A18" s="1" t="s">
        <v>0</v>
      </c>
      <c r="B18" s="23">
        <v>-0.0013299567826218339</v>
      </c>
      <c r="C18" s="23">
        <v>0.0001702056356046639</v>
      </c>
      <c r="D18" s="23">
        <v>-7.813823425394211</v>
      </c>
      <c r="E18" s="23">
        <v>6.5089958005822045E-09</v>
      </c>
      <c r="F18" s="23">
        <v>-0.0016766540235053414</v>
      </c>
      <c r="G18" s="23">
        <v>-0.0009832595417383263</v>
      </c>
    </row>
    <row r="19" spans="1:7" ht="12.75">
      <c r="A19" s="1" t="s">
        <v>29</v>
      </c>
      <c r="B19" s="23">
        <v>0.001838094837440784</v>
      </c>
      <c r="C19" s="23">
        <v>0.006923207071789905</v>
      </c>
      <c r="D19" s="23">
        <v>0.26549759647237714</v>
      </c>
      <c r="E19" s="23">
        <v>0.7923291495283038</v>
      </c>
      <c r="F19" s="23">
        <v>-0.012264004551499645</v>
      </c>
      <c r="G19" s="23">
        <v>0.015940194226381214</v>
      </c>
    </row>
    <row r="20" spans="1:7" ht="13.5" thickBot="1">
      <c r="A20" s="2" t="s">
        <v>30</v>
      </c>
      <c r="B20" s="24">
        <v>-0.006794405162559111</v>
      </c>
      <c r="C20" s="24">
        <v>0.006923207071789905</v>
      </c>
      <c r="D20" s="24">
        <v>-0.9813956295261447</v>
      </c>
      <c r="E20" s="24">
        <v>0.3337597621135522</v>
      </c>
      <c r="F20" s="24">
        <v>-0.02089650455149954</v>
      </c>
      <c r="G20" s="24">
        <v>0.007307694226381317</v>
      </c>
    </row>
    <row r="24" ht="12.75">
      <c r="A24" t="s">
        <v>24</v>
      </c>
    </row>
    <row r="25" ht="13.5" thickBot="1"/>
    <row r="26" spans="1:6" ht="12.75">
      <c r="A26" s="3" t="s">
        <v>25</v>
      </c>
      <c r="B26" s="3" t="s">
        <v>26</v>
      </c>
      <c r="C26" s="3" t="s">
        <v>27</v>
      </c>
      <c r="D26" s="3" t="s">
        <v>33</v>
      </c>
      <c r="E26" s="64" t="s">
        <v>39</v>
      </c>
      <c r="F26" s="64" t="s">
        <v>40</v>
      </c>
    </row>
    <row r="27" spans="1:6" ht="12.75">
      <c r="A27" s="1">
        <v>1</v>
      </c>
      <c r="B27" s="23">
        <v>0.995097447377081</v>
      </c>
      <c r="C27" s="23">
        <v>-0.005097447377080955</v>
      </c>
      <c r="D27" s="23">
        <v>-0.31436112726483734</v>
      </c>
      <c r="E27" s="65">
        <f>-3*SQRT($D$13)</f>
        <v>-0.05087497412854</v>
      </c>
      <c r="F27" s="65">
        <f>3*SQRT($D$13)</f>
        <v>0.05087497412854</v>
      </c>
    </row>
    <row r="28" spans="1:6" ht="12.75">
      <c r="A28" s="1">
        <v>2</v>
      </c>
      <c r="B28" s="23">
        <v>0.9911075770292154</v>
      </c>
      <c r="C28" s="23">
        <v>0.028892422970784648</v>
      </c>
      <c r="D28" s="23">
        <v>1.7818044959807924</v>
      </c>
      <c r="E28" s="65">
        <f aca="true" t="shared" si="0" ref="E28:E62">-3*SQRT($D$13)</f>
        <v>-0.05087497412854</v>
      </c>
      <c r="F28" s="65">
        <f aca="true" t="shared" si="1" ref="F28:F62">3*SQRT($D$13)</f>
        <v>0.05087497412854</v>
      </c>
    </row>
    <row r="29" spans="1:6" ht="12.75">
      <c r="A29" s="1">
        <v>3</v>
      </c>
      <c r="B29" s="23">
        <v>0.9871177066813499</v>
      </c>
      <c r="C29" s="23">
        <v>-0.007117706681349922</v>
      </c>
      <c r="D29" s="23">
        <v>-0.4389511318841597</v>
      </c>
      <c r="E29" s="65">
        <f t="shared" si="0"/>
        <v>-0.05087497412854</v>
      </c>
      <c r="F29" s="65">
        <f t="shared" si="1"/>
        <v>0.05087497412854</v>
      </c>
    </row>
    <row r="30" spans="1:6" ht="12.75">
      <c r="A30" s="1">
        <v>4</v>
      </c>
      <c r="B30" s="23">
        <v>0.9831278363334844</v>
      </c>
      <c r="C30" s="23">
        <v>0.0018721636665155472</v>
      </c>
      <c r="D30" s="23">
        <v>0.115456901679115</v>
      </c>
      <c r="E30" s="65">
        <f t="shared" si="0"/>
        <v>-0.05087497412854</v>
      </c>
      <c r="F30" s="65">
        <f t="shared" si="1"/>
        <v>0.05087497412854</v>
      </c>
    </row>
    <row r="31" spans="1:6" ht="12.75">
      <c r="A31" s="1">
        <v>5</v>
      </c>
      <c r="B31" s="23">
        <v>0.9791379659856189</v>
      </c>
      <c r="C31" s="23">
        <v>-0.0041379659856188855</v>
      </c>
      <c r="D31" s="23">
        <v>-0.2551896185670124</v>
      </c>
      <c r="E31" s="65">
        <f t="shared" si="0"/>
        <v>-0.05087497412854</v>
      </c>
      <c r="F31" s="65">
        <f t="shared" si="1"/>
        <v>0.05087497412854</v>
      </c>
    </row>
    <row r="32" spans="1:6" ht="12.75">
      <c r="A32" s="1">
        <v>6</v>
      </c>
      <c r="B32" s="23">
        <v>0.9751480956377534</v>
      </c>
      <c r="C32" s="23">
        <v>-0.015148095637753434</v>
      </c>
      <c r="D32" s="23">
        <v>-0.9341876567496162</v>
      </c>
      <c r="E32" s="65">
        <f t="shared" si="0"/>
        <v>-0.05087497412854</v>
      </c>
      <c r="F32" s="65">
        <f t="shared" si="1"/>
        <v>0.05087497412854</v>
      </c>
    </row>
    <row r="33" spans="1:6" ht="12.75">
      <c r="A33" s="1">
        <v>7</v>
      </c>
      <c r="B33" s="23">
        <v>0.9711582252898879</v>
      </c>
      <c r="C33" s="23">
        <v>-0.021158225289887977</v>
      </c>
      <c r="D33" s="23">
        <v>-1.3048341769957505</v>
      </c>
      <c r="E33" s="65">
        <f t="shared" si="0"/>
        <v>-0.05087497412854</v>
      </c>
      <c r="F33" s="65">
        <f t="shared" si="1"/>
        <v>0.05087497412854</v>
      </c>
    </row>
    <row r="34" spans="1:6" ht="12.75">
      <c r="A34" s="1">
        <v>8</v>
      </c>
      <c r="B34" s="23">
        <v>0.9671683549420224</v>
      </c>
      <c r="C34" s="23">
        <v>-0.0061683549420223915</v>
      </c>
      <c r="D34" s="23">
        <v>-0.3804043219087054</v>
      </c>
      <c r="E34" s="65">
        <f t="shared" si="0"/>
        <v>-0.05087497412854</v>
      </c>
      <c r="F34" s="65">
        <f t="shared" si="1"/>
        <v>0.05087497412854</v>
      </c>
    </row>
    <row r="35" spans="1:6" ht="12.75">
      <c r="A35" s="1">
        <v>9</v>
      </c>
      <c r="B35" s="23">
        <v>0.9591886142462914</v>
      </c>
      <c r="C35" s="23">
        <v>-0.007188614246291469</v>
      </c>
      <c r="D35" s="23">
        <v>-0.44332402294074064</v>
      </c>
      <c r="E35" s="65">
        <f t="shared" si="0"/>
        <v>-0.05087497412854</v>
      </c>
      <c r="F35" s="65">
        <f t="shared" si="1"/>
        <v>0.05087497412854</v>
      </c>
    </row>
    <row r="36" spans="1:6" ht="12.75">
      <c r="A36" s="1">
        <v>10</v>
      </c>
      <c r="B36" s="23">
        <v>0.9512088735505604</v>
      </c>
      <c r="C36" s="23">
        <v>-0.0012088735505604298</v>
      </c>
      <c r="D36" s="23">
        <v>-0.07455159886171155</v>
      </c>
      <c r="E36" s="65">
        <f t="shared" si="0"/>
        <v>-0.05087497412854</v>
      </c>
      <c r="F36" s="65">
        <f t="shared" si="1"/>
        <v>0.05087497412854</v>
      </c>
    </row>
    <row r="37" spans="1:6" ht="12.75">
      <c r="A37" s="1">
        <v>11</v>
      </c>
      <c r="B37" s="23">
        <v>0.9352493921590984</v>
      </c>
      <c r="C37" s="23">
        <v>0.004750607840901533</v>
      </c>
      <c r="D37" s="23">
        <v>0.2929714277725762</v>
      </c>
      <c r="E37" s="65">
        <f t="shared" si="0"/>
        <v>-0.05087497412854</v>
      </c>
      <c r="F37" s="65">
        <f t="shared" si="1"/>
        <v>0.05087497412854</v>
      </c>
    </row>
    <row r="38" spans="1:6" ht="12.75">
      <c r="A38" s="1">
        <v>12</v>
      </c>
      <c r="B38" s="23">
        <v>0.9192899107676364</v>
      </c>
      <c r="C38" s="23">
        <v>0.031710089232363514</v>
      </c>
      <c r="D38" s="23">
        <v>1.9555708297400365</v>
      </c>
      <c r="E38" s="65">
        <f t="shared" si="0"/>
        <v>-0.05087497412854</v>
      </c>
      <c r="F38" s="65">
        <f t="shared" si="1"/>
        <v>0.05087497412854</v>
      </c>
    </row>
    <row r="39" spans="1:6" ht="12.75">
      <c r="A39" s="1">
        <v>13</v>
      </c>
      <c r="B39" s="23">
        <v>0.986464947377081</v>
      </c>
      <c r="C39" s="23">
        <v>0.029235052622919033</v>
      </c>
      <c r="D39" s="23">
        <v>1.8029345706459288</v>
      </c>
      <c r="E39" s="65">
        <f t="shared" si="0"/>
        <v>-0.05087497412854</v>
      </c>
      <c r="F39" s="65">
        <f t="shared" si="1"/>
        <v>0.05087497412854</v>
      </c>
    </row>
    <row r="40" spans="1:6" ht="12.75">
      <c r="A40" s="1">
        <v>14</v>
      </c>
      <c r="B40" s="23">
        <v>0.9824750770292154</v>
      </c>
      <c r="C40" s="23">
        <v>0.01452492297078456</v>
      </c>
      <c r="D40" s="23">
        <v>0.8957564091903422</v>
      </c>
      <c r="E40" s="65">
        <f t="shared" si="0"/>
        <v>-0.05087497412854</v>
      </c>
      <c r="F40" s="65">
        <f t="shared" si="1"/>
        <v>0.05087497412854</v>
      </c>
    </row>
    <row r="41" spans="1:6" ht="12.75">
      <c r="A41" s="1">
        <v>15</v>
      </c>
      <c r="B41" s="23">
        <v>0.97848520668135</v>
      </c>
      <c r="C41" s="23">
        <v>-0.002485206681349994</v>
      </c>
      <c r="D41" s="23">
        <v>-0.15326345051602525</v>
      </c>
      <c r="E41" s="65">
        <f t="shared" si="0"/>
        <v>-0.05087497412854</v>
      </c>
      <c r="F41" s="65">
        <f t="shared" si="1"/>
        <v>0.05087497412854</v>
      </c>
    </row>
    <row r="42" spans="1:6" ht="12.75">
      <c r="A42" s="1">
        <v>16</v>
      </c>
      <c r="B42" s="23">
        <v>0.9744953363334845</v>
      </c>
      <c r="C42" s="23">
        <v>0.005504663666515475</v>
      </c>
      <c r="D42" s="23">
        <v>0.3394742794599555</v>
      </c>
      <c r="E42" s="65">
        <f t="shared" si="0"/>
        <v>-0.05087497412854</v>
      </c>
      <c r="F42" s="65">
        <f t="shared" si="1"/>
        <v>0.05087497412854</v>
      </c>
    </row>
    <row r="43" spans="1:6" ht="12.75">
      <c r="A43" s="1">
        <v>17</v>
      </c>
      <c r="B43" s="23">
        <v>0.9705054659856189</v>
      </c>
      <c r="C43" s="23">
        <v>-0.003895465985618962</v>
      </c>
      <c r="D43" s="23">
        <v>-0.24023456994709835</v>
      </c>
      <c r="E43" s="65">
        <f t="shared" si="0"/>
        <v>-0.05087497412854</v>
      </c>
      <c r="F43" s="65">
        <f t="shared" si="1"/>
        <v>0.05087497412854</v>
      </c>
    </row>
    <row r="44" spans="1:6" ht="12.75">
      <c r="A44" s="1">
        <v>18</v>
      </c>
      <c r="B44" s="23">
        <v>0.9665155956377535</v>
      </c>
      <c r="C44" s="23">
        <v>0.0004844043622465044</v>
      </c>
      <c r="D44" s="23">
        <v>0.0298733640787514</v>
      </c>
      <c r="E44" s="65">
        <f t="shared" si="0"/>
        <v>-0.05087497412854</v>
      </c>
      <c r="F44" s="65">
        <f t="shared" si="1"/>
        <v>0.05087497412854</v>
      </c>
    </row>
    <row r="45" spans="1:6" ht="12.75">
      <c r="A45" s="1">
        <v>19</v>
      </c>
      <c r="B45" s="23">
        <v>0.962525725289888</v>
      </c>
      <c r="C45" s="23">
        <v>-0.012525725289888046</v>
      </c>
      <c r="D45" s="23">
        <v>-0.7724652812784403</v>
      </c>
      <c r="E45" s="65">
        <f t="shared" si="0"/>
        <v>-0.05087497412854</v>
      </c>
      <c r="F45" s="65">
        <f t="shared" si="1"/>
        <v>0.05087497412854</v>
      </c>
    </row>
    <row r="46" spans="1:6" ht="12.75">
      <c r="A46" s="1">
        <v>20</v>
      </c>
      <c r="B46" s="23">
        <v>0.9585358549420224</v>
      </c>
      <c r="C46" s="23">
        <v>0.0005641450579775276</v>
      </c>
      <c r="D46" s="23">
        <v>0.034790996992745626</v>
      </c>
      <c r="E46" s="65">
        <f t="shared" si="0"/>
        <v>-0.05087497412854</v>
      </c>
      <c r="F46" s="65">
        <f t="shared" si="1"/>
        <v>0.05087497412854</v>
      </c>
    </row>
    <row r="47" spans="1:6" ht="12.75">
      <c r="A47" s="1">
        <v>21</v>
      </c>
      <c r="B47" s="23">
        <v>0.9505561142462915</v>
      </c>
      <c r="C47" s="23">
        <v>0.0014438857537084626</v>
      </c>
      <c r="D47" s="23">
        <v>0.08904487277656951</v>
      </c>
      <c r="E47" s="65">
        <f t="shared" si="0"/>
        <v>-0.05087497412854</v>
      </c>
      <c r="F47" s="65">
        <f t="shared" si="1"/>
        <v>0.05087497412854</v>
      </c>
    </row>
    <row r="48" spans="1:6" ht="12.75">
      <c r="A48" s="1">
        <v>22</v>
      </c>
      <c r="B48" s="23">
        <v>0.9425763735505605</v>
      </c>
      <c r="C48" s="23">
        <v>-0.005576373550560398</v>
      </c>
      <c r="D48" s="23">
        <v>-0.3438966497792156</v>
      </c>
      <c r="E48" s="65">
        <f t="shared" si="0"/>
        <v>-0.05087497412854</v>
      </c>
      <c r="F48" s="65">
        <f t="shared" si="1"/>
        <v>0.05087497412854</v>
      </c>
    </row>
    <row r="49" spans="1:6" ht="12.75">
      <c r="A49" s="1">
        <v>23</v>
      </c>
      <c r="B49" s="23">
        <v>0.9266168921590985</v>
      </c>
      <c r="C49" s="23">
        <v>-0.01661689215909845</v>
      </c>
      <c r="D49" s="23">
        <v>-1.0247687841289246</v>
      </c>
      <c r="E49" s="65">
        <f t="shared" si="0"/>
        <v>-0.05087497412854</v>
      </c>
      <c r="F49" s="65">
        <f t="shared" si="1"/>
        <v>0.05087497412854</v>
      </c>
    </row>
    <row r="50" spans="1:6" ht="12.75">
      <c r="A50" s="1">
        <v>24</v>
      </c>
      <c r="B50" s="23">
        <v>0.9106574107676365</v>
      </c>
      <c r="C50" s="23">
        <v>-0.010657410767636488</v>
      </c>
      <c r="D50" s="23">
        <v>-0.6572457574946369</v>
      </c>
      <c r="E50" s="65">
        <f t="shared" si="0"/>
        <v>-0.05087497412854</v>
      </c>
      <c r="F50" s="65">
        <f t="shared" si="1"/>
        <v>0.05087497412854</v>
      </c>
    </row>
    <row r="51" spans="1:6" ht="12.75">
      <c r="A51" s="1">
        <v>25</v>
      </c>
      <c r="B51" s="23">
        <v>0.9932593525396402</v>
      </c>
      <c r="C51" s="23">
        <v>0.007154293053250549</v>
      </c>
      <c r="D51" s="23">
        <v>0.441207424546429</v>
      </c>
      <c r="E51" s="65">
        <f t="shared" si="0"/>
        <v>-0.05087497412854</v>
      </c>
      <c r="F51" s="65">
        <f t="shared" si="1"/>
        <v>0.05087497412854</v>
      </c>
    </row>
    <row r="52" spans="1:6" ht="12.75">
      <c r="A52" s="1">
        <v>26</v>
      </c>
      <c r="B52" s="23">
        <v>0.9892694821917746</v>
      </c>
      <c r="C52" s="23">
        <v>0.021082112596829794</v>
      </c>
      <c r="D52" s="23">
        <v>1.3001402841080059</v>
      </c>
      <c r="E52" s="65">
        <f t="shared" si="0"/>
        <v>-0.05087497412854</v>
      </c>
      <c r="F52" s="65">
        <f t="shared" si="1"/>
        <v>0.05087497412854</v>
      </c>
    </row>
    <row r="53" spans="1:6" ht="12.75">
      <c r="A53" s="1">
        <v>27</v>
      </c>
      <c r="B53" s="23">
        <v>0.9852796118439091</v>
      </c>
      <c r="C53" s="23">
        <v>-0.01911416153968637</v>
      </c>
      <c r="D53" s="23">
        <v>-1.1787761449690348</v>
      </c>
      <c r="E53" s="65">
        <f t="shared" si="0"/>
        <v>-0.05087497412854</v>
      </c>
      <c r="F53" s="65">
        <f t="shared" si="1"/>
        <v>0.05087497412854</v>
      </c>
    </row>
    <row r="54" spans="1:6" ht="12.75">
      <c r="A54" s="1">
        <v>28</v>
      </c>
      <c r="B54" s="23">
        <v>0.9812897414960436</v>
      </c>
      <c r="C54" s="23">
        <v>0.007338251905561921</v>
      </c>
      <c r="D54" s="23">
        <v>0.45255222281604146</v>
      </c>
      <c r="E54" s="65">
        <f t="shared" si="0"/>
        <v>-0.05087497412854</v>
      </c>
      <c r="F54" s="65">
        <f t="shared" si="1"/>
        <v>0.05087497412854</v>
      </c>
    </row>
    <row r="55" spans="1:6" ht="12.75">
      <c r="A55" s="1">
        <v>29</v>
      </c>
      <c r="B55" s="23">
        <v>0.9772998711481781</v>
      </c>
      <c r="C55" s="23">
        <v>0.006510493814558926</v>
      </c>
      <c r="D55" s="23">
        <v>0.40150413004704794</v>
      </c>
      <c r="E55" s="65">
        <f t="shared" si="0"/>
        <v>-0.05087497412854</v>
      </c>
      <c r="F55" s="65">
        <f t="shared" si="1"/>
        <v>0.05087497412854</v>
      </c>
    </row>
    <row r="56" spans="1:6" ht="12.75">
      <c r="A56" s="1">
        <v>30</v>
      </c>
      <c r="B56" s="23">
        <v>0.9733100008003126</v>
      </c>
      <c r="C56" s="23">
        <v>0.01484558201951991</v>
      </c>
      <c r="D56" s="23">
        <v>0.9155315500738641</v>
      </c>
      <c r="E56" s="65">
        <f t="shared" si="0"/>
        <v>-0.05087497412854</v>
      </c>
      <c r="F56" s="65">
        <f t="shared" si="1"/>
        <v>0.05087497412854</v>
      </c>
    </row>
    <row r="57" spans="1:6" ht="12.75">
      <c r="A57" s="1">
        <v>31</v>
      </c>
      <c r="B57" s="23">
        <v>0.9693201304524471</v>
      </c>
      <c r="C57" s="23">
        <v>-0.019816669084880112</v>
      </c>
      <c r="D57" s="23">
        <v>-1.2220999985534975</v>
      </c>
      <c r="E57" s="65">
        <f t="shared" si="0"/>
        <v>-0.05087497412854</v>
      </c>
      <c r="F57" s="65">
        <f t="shared" si="1"/>
        <v>0.05087497412854</v>
      </c>
    </row>
    <row r="58" spans="1:6" ht="12.75">
      <c r="A58" s="1">
        <v>32</v>
      </c>
      <c r="B58" s="23">
        <v>0.9653302601045816</v>
      </c>
      <c r="C58" s="23">
        <v>-0.016470182693109736</v>
      </c>
      <c r="D58" s="23">
        <v>-1.0157211668222708</v>
      </c>
      <c r="E58" s="65">
        <f t="shared" si="0"/>
        <v>-0.05087497412854</v>
      </c>
      <c r="F58" s="65">
        <f t="shared" si="1"/>
        <v>0.05087497412854</v>
      </c>
    </row>
    <row r="59" spans="1:6" ht="12.75">
      <c r="A59" s="1">
        <v>33</v>
      </c>
      <c r="B59" s="23">
        <v>0.9573505194088506</v>
      </c>
      <c r="C59" s="23">
        <v>-0.009655976377573539</v>
      </c>
      <c r="D59" s="23">
        <v>-0.5954869946366983</v>
      </c>
      <c r="E59" s="65">
        <f t="shared" si="0"/>
        <v>-0.05087497412854</v>
      </c>
      <c r="F59" s="65">
        <f t="shared" si="1"/>
        <v>0.05087497412854</v>
      </c>
    </row>
    <row r="60" spans="1:6" ht="12.75">
      <c r="A60" s="1">
        <v>34</v>
      </c>
      <c r="B60" s="23">
        <v>0.9493707787131196</v>
      </c>
      <c r="C60" s="23">
        <v>-0.036843984579877365</v>
      </c>
      <c r="D60" s="23">
        <v>-2.272179714406611</v>
      </c>
      <c r="E60" s="65">
        <f t="shared" si="0"/>
        <v>-0.05087497412854</v>
      </c>
      <c r="F60" s="65">
        <f t="shared" si="1"/>
        <v>0.05087497412854</v>
      </c>
    </row>
    <row r="61" spans="1:6" ht="12.75">
      <c r="A61" s="1">
        <v>35</v>
      </c>
      <c r="B61" s="23">
        <v>0.9334112973216576</v>
      </c>
      <c r="C61" s="23">
        <v>0.007104273017972784</v>
      </c>
      <c r="D61" s="23">
        <v>0.43812267378540204</v>
      </c>
      <c r="E61" s="65">
        <f t="shared" si="0"/>
        <v>-0.05087497412854</v>
      </c>
      <c r="F61" s="65">
        <f t="shared" si="1"/>
        <v>0.05087497412854</v>
      </c>
    </row>
    <row r="62" spans="1:6" ht="13.5" thickBot="1">
      <c r="A62" s="2">
        <v>36</v>
      </c>
      <c r="B62" s="24">
        <v>0.9174518159301956</v>
      </c>
      <c r="C62" s="24">
        <v>0.037865967867429795</v>
      </c>
      <c r="D62" s="24">
        <v>2.3352057340111103</v>
      </c>
      <c r="E62" s="65">
        <f t="shared" si="0"/>
        <v>-0.05087497412854</v>
      </c>
      <c r="F62" s="65">
        <f t="shared" si="1"/>
        <v>0.05087497412854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6.57421875" style="0" customWidth="1"/>
    <col min="3" max="3" width="13.7109375" style="0" customWidth="1"/>
    <col min="4" max="4" width="17.28125" style="0" customWidth="1"/>
    <col min="5" max="5" width="13.28125" style="0" customWidth="1"/>
    <col min="6" max="6" width="12.710937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0.885107673873643</v>
      </c>
    </row>
    <row r="5" spans="1:2" ht="12.75">
      <c r="A5" s="1" t="s">
        <v>5</v>
      </c>
      <c r="B5" s="23">
        <v>0.7834155943500111</v>
      </c>
    </row>
    <row r="6" spans="1:2" ht="12.75">
      <c r="A6" s="1" t="s">
        <v>6</v>
      </c>
      <c r="B6" s="23">
        <v>0.7554692194274318</v>
      </c>
    </row>
    <row r="7" spans="1:2" ht="12.75">
      <c r="A7" s="1" t="s">
        <v>7</v>
      </c>
      <c r="B7" s="23">
        <v>0.013799942844103798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4</v>
      </c>
      <c r="C12" s="23">
        <v>0.02135410125479892</v>
      </c>
      <c r="D12" s="23">
        <v>0.00533852531369973</v>
      </c>
      <c r="E12" s="23">
        <v>28.032816296222087</v>
      </c>
      <c r="F12" s="23">
        <v>6.620852743409774E-10</v>
      </c>
    </row>
    <row r="13" spans="1:6" ht="12.75">
      <c r="A13" s="1" t="s">
        <v>11</v>
      </c>
      <c r="B13" s="1">
        <v>31</v>
      </c>
      <c r="C13" s="23">
        <v>0.005903591097516481</v>
      </c>
      <c r="D13" s="23">
        <v>0.00019043842250053163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1.017916837868009</v>
      </c>
      <c r="C17" s="23">
        <v>0.007149893887412676</v>
      </c>
      <c r="D17" s="23">
        <v>142.36810418404144</v>
      </c>
      <c r="E17" s="23">
        <v>3.184886275912293E-45</v>
      </c>
      <c r="F17" s="23">
        <v>1.0033345250114025</v>
      </c>
      <c r="G17" s="23">
        <v>1.0324991507246155</v>
      </c>
    </row>
    <row r="18" spans="1:7" ht="12.75">
      <c r="A18" s="1" t="s">
        <v>0</v>
      </c>
      <c r="B18" s="23">
        <v>-0.0034135611208797427</v>
      </c>
      <c r="C18" s="23">
        <v>0.0005194103928901146</v>
      </c>
      <c r="D18" s="23">
        <v>-6.571992335166671</v>
      </c>
      <c r="E18" s="23">
        <v>2.4371567215844734E-07</v>
      </c>
      <c r="F18" s="23">
        <v>-0.004472906192200433</v>
      </c>
      <c r="G18" s="23">
        <v>-0.0023542160495590523</v>
      </c>
    </row>
    <row r="19" spans="1:7" ht="12.75">
      <c r="A19" s="1" t="s">
        <v>35</v>
      </c>
      <c r="B19" s="23">
        <v>3.417522580743626E-05</v>
      </c>
      <c r="C19" s="23">
        <v>8.21087627400662E-06</v>
      </c>
      <c r="D19" s="23">
        <v>4.162189840276323</v>
      </c>
      <c r="E19" s="23">
        <v>0.00023227913522337956</v>
      </c>
      <c r="F19" s="23">
        <v>1.7429023900126577E-05</v>
      </c>
      <c r="G19" s="23">
        <v>5.092142771474594E-05</v>
      </c>
    </row>
    <row r="20" spans="1:7" ht="12.75">
      <c r="A20" s="1" t="s">
        <v>29</v>
      </c>
      <c r="B20" s="23">
        <v>0.0018380948374408833</v>
      </c>
      <c r="C20" s="23">
        <v>0.005633803074604395</v>
      </c>
      <c r="D20" s="23">
        <v>0.32626181872179727</v>
      </c>
      <c r="E20" s="23">
        <v>0.7464187171381358</v>
      </c>
      <c r="F20" s="23">
        <v>-0.00965212869594946</v>
      </c>
      <c r="G20" s="23">
        <v>0.013328318370831226</v>
      </c>
    </row>
    <row r="21" spans="1:7" ht="13.5" thickBot="1">
      <c r="A21" s="2" t="s">
        <v>30</v>
      </c>
      <c r="B21" s="24">
        <v>-0.006794405162559011</v>
      </c>
      <c r="C21" s="24">
        <v>0.005633803074604395</v>
      </c>
      <c r="D21" s="24">
        <v>-1.2060068611887207</v>
      </c>
      <c r="E21" s="24">
        <v>0.23693903799397986</v>
      </c>
      <c r="F21" s="24">
        <v>-0.018284628695949354</v>
      </c>
      <c r="G21" s="24">
        <v>0.004695818370831332</v>
      </c>
    </row>
    <row r="25" ht="12.75">
      <c r="A25" t="s">
        <v>24</v>
      </c>
    </row>
    <row r="26" ht="13.5" thickBot="1"/>
    <row r="27" spans="1:6" ht="12.75">
      <c r="A27" s="3" t="s">
        <v>25</v>
      </c>
      <c r="B27" s="3" t="s">
        <v>26</v>
      </c>
      <c r="C27" s="3" t="s">
        <v>27</v>
      </c>
      <c r="D27" s="3" t="s">
        <v>33</v>
      </c>
      <c r="E27" s="64" t="s">
        <v>39</v>
      </c>
      <c r="F27" s="64" t="s">
        <v>40</v>
      </c>
    </row>
    <row r="28" spans="1:6" ht="12.75">
      <c r="A28" s="1">
        <v>1</v>
      </c>
      <c r="B28" s="23">
        <v>1.0098218263750776</v>
      </c>
      <c r="C28" s="23">
        <v>-0.019821826375077567</v>
      </c>
      <c r="D28" s="23">
        <v>-1.526228486710849</v>
      </c>
      <c r="E28" s="65">
        <f>-3*SQRT($D$13)</f>
        <v>-0.041399828532311396</v>
      </c>
      <c r="F28" s="65">
        <f>3*SQRT($D$13)</f>
        <v>0.041399828532311396</v>
      </c>
    </row>
    <row r="29" spans="1:6" ht="12.75">
      <c r="A29" s="1">
        <v>2</v>
      </c>
      <c r="B29" s="23">
        <v>1.0005038741092391</v>
      </c>
      <c r="C29" s="23">
        <v>0.019496125890760885</v>
      </c>
      <c r="D29" s="23">
        <v>1.501150406220514</v>
      </c>
      <c r="E29" s="65">
        <f aca="true" t="shared" si="0" ref="E29:E63">-3*SQRT($D$13)</f>
        <v>-0.041399828532311396</v>
      </c>
      <c r="F29" s="65">
        <f aca="true" t="shared" si="1" ref="F29:F63">3*SQRT($D$13)</f>
        <v>0.041399828532311396</v>
      </c>
    </row>
    <row r="30" spans="1:6" ht="12.75">
      <c r="A30" s="1">
        <v>3</v>
      </c>
      <c r="B30" s="23">
        <v>0.9918010759079345</v>
      </c>
      <c r="C30" s="23">
        <v>-0.011801075907934555</v>
      </c>
      <c r="D30" s="23">
        <v>-0.9086518004805364</v>
      </c>
      <c r="E30" s="65">
        <f t="shared" si="0"/>
        <v>-0.041399828532311396</v>
      </c>
      <c r="F30" s="65">
        <f t="shared" si="1"/>
        <v>0.041399828532311396</v>
      </c>
    </row>
    <row r="31" spans="1:6" ht="12.75">
      <c r="A31" s="1">
        <v>4</v>
      </c>
      <c r="B31" s="23">
        <v>0.9837134317711639</v>
      </c>
      <c r="C31" s="23">
        <v>0.0012865682288361047</v>
      </c>
      <c r="D31" s="23">
        <v>0.09906236911729085</v>
      </c>
      <c r="E31" s="65">
        <f t="shared" si="0"/>
        <v>-0.041399828532311396</v>
      </c>
      <c r="F31" s="65">
        <f t="shared" si="1"/>
        <v>0.041399828532311396</v>
      </c>
    </row>
    <row r="32" spans="1:6" ht="12.75">
      <c r="A32" s="1">
        <v>5</v>
      </c>
      <c r="B32" s="23">
        <v>0.976240941698927</v>
      </c>
      <c r="C32" s="23">
        <v>-0.0012409416989269673</v>
      </c>
      <c r="D32" s="23">
        <v>-0.09554924634144787</v>
      </c>
      <c r="E32" s="65">
        <f t="shared" si="0"/>
        <v>-0.041399828532311396</v>
      </c>
      <c r="F32" s="65">
        <f t="shared" si="1"/>
        <v>0.041399828532311396</v>
      </c>
    </row>
    <row r="33" spans="1:6" ht="12.75">
      <c r="A33" s="1">
        <v>6</v>
      </c>
      <c r="B33" s="23">
        <v>0.969383605691224</v>
      </c>
      <c r="C33" s="23">
        <v>-0.009383605691223984</v>
      </c>
      <c r="D33" s="23">
        <v>-0.7225129532975262</v>
      </c>
      <c r="E33" s="65">
        <f t="shared" si="0"/>
        <v>-0.041399828532311396</v>
      </c>
      <c r="F33" s="65">
        <f t="shared" si="1"/>
        <v>0.041399828532311396</v>
      </c>
    </row>
    <row r="34" spans="1:6" ht="12.75">
      <c r="A34" s="1">
        <v>7</v>
      </c>
      <c r="B34" s="23">
        <v>0.9631414237480547</v>
      </c>
      <c r="C34" s="23">
        <v>-0.013141423748054715</v>
      </c>
      <c r="D34" s="23">
        <v>-1.0118550581916836</v>
      </c>
      <c r="E34" s="65">
        <f t="shared" si="0"/>
        <v>-0.041399828532311396</v>
      </c>
      <c r="F34" s="65">
        <f t="shared" si="1"/>
        <v>0.041399828532311396</v>
      </c>
    </row>
    <row r="35" spans="1:6" ht="12.75">
      <c r="A35" s="1">
        <v>8</v>
      </c>
      <c r="B35" s="23">
        <v>0.9575143958694194</v>
      </c>
      <c r="C35" s="23">
        <v>0.003485604130580522</v>
      </c>
      <c r="D35" s="23">
        <v>0.26838234867084376</v>
      </c>
      <c r="E35" s="65">
        <f t="shared" si="0"/>
        <v>-0.041399828532311396</v>
      </c>
      <c r="F35" s="65">
        <f t="shared" si="1"/>
        <v>0.041399828532311396</v>
      </c>
    </row>
    <row r="36" spans="1:6" ht="12.75">
      <c r="A36" s="1">
        <v>9</v>
      </c>
      <c r="B36" s="23">
        <v>0.9481058023057503</v>
      </c>
      <c r="C36" s="23">
        <v>0.0038941976942497014</v>
      </c>
      <c r="D36" s="23">
        <v>0.2998429782091329</v>
      </c>
      <c r="E36" s="65">
        <f t="shared" si="0"/>
        <v>-0.041399828532311396</v>
      </c>
      <c r="F36" s="65">
        <f t="shared" si="1"/>
        <v>0.041399828532311396</v>
      </c>
    </row>
    <row r="37" spans="1:6" ht="12.75">
      <c r="A37" s="1">
        <v>10</v>
      </c>
      <c r="B37" s="23">
        <v>0.9411578250002166</v>
      </c>
      <c r="C37" s="23">
        <v>0.008842174999783348</v>
      </c>
      <c r="D37" s="23">
        <v>0.6808242143680381</v>
      </c>
      <c r="E37" s="65">
        <f t="shared" si="0"/>
        <v>-0.041399828532311396</v>
      </c>
      <c r="F37" s="65">
        <f t="shared" si="1"/>
        <v>0.041399828532311396</v>
      </c>
    </row>
    <row r="38" spans="1:6" ht="12.75">
      <c r="A38" s="1">
        <v>11</v>
      </c>
      <c r="B38" s="23">
        <v>0.9346437191635555</v>
      </c>
      <c r="C38" s="23">
        <v>0.00535628083644446</v>
      </c>
      <c r="D38" s="23">
        <v>0.41241953393777314</v>
      </c>
      <c r="E38" s="65">
        <f t="shared" si="0"/>
        <v>-0.041399828532311396</v>
      </c>
      <c r="F38" s="65">
        <f t="shared" si="1"/>
        <v>0.041399828532311396</v>
      </c>
    </row>
    <row r="39" spans="1:6" ht="12.75">
      <c r="A39" s="1">
        <v>12</v>
      </c>
      <c r="B39" s="23">
        <v>0.937972078359436</v>
      </c>
      <c r="C39" s="23">
        <v>0.013027921640563989</v>
      </c>
      <c r="D39" s="23">
        <v>1.0031156944985444</v>
      </c>
      <c r="E39" s="65">
        <f t="shared" si="0"/>
        <v>-0.041399828532311396</v>
      </c>
      <c r="F39" s="65">
        <f t="shared" si="1"/>
        <v>0.041399828532311396</v>
      </c>
    </row>
    <row r="40" spans="1:6" ht="12.75">
      <c r="A40" s="1">
        <v>13</v>
      </c>
      <c r="B40" s="23">
        <v>1.0011893263750777</v>
      </c>
      <c r="C40" s="23">
        <v>0.01451067362492231</v>
      </c>
      <c r="D40" s="23">
        <v>1.1172836967014117</v>
      </c>
      <c r="E40" s="65">
        <f t="shared" si="0"/>
        <v>-0.041399828532311396</v>
      </c>
      <c r="F40" s="65">
        <f t="shared" si="1"/>
        <v>0.041399828532311396</v>
      </c>
    </row>
    <row r="41" spans="1:6" ht="12.75">
      <c r="A41" s="1">
        <v>14</v>
      </c>
      <c r="B41" s="23">
        <v>0.9918713741092392</v>
      </c>
      <c r="C41" s="23">
        <v>0.005128625890760796</v>
      </c>
      <c r="D41" s="23">
        <v>0.3948907019992652</v>
      </c>
      <c r="E41" s="65">
        <f t="shared" si="0"/>
        <v>-0.041399828532311396</v>
      </c>
      <c r="F41" s="65">
        <f t="shared" si="1"/>
        <v>0.041399828532311396</v>
      </c>
    </row>
    <row r="42" spans="1:6" ht="12.75">
      <c r="A42" s="1">
        <v>15</v>
      </c>
      <c r="B42" s="23">
        <v>0.9831685759079346</v>
      </c>
      <c r="C42" s="23">
        <v>-0.007168575907934627</v>
      </c>
      <c r="D42" s="23">
        <v>-0.5519614869392226</v>
      </c>
      <c r="E42" s="65">
        <f t="shared" si="0"/>
        <v>-0.041399828532311396</v>
      </c>
      <c r="F42" s="65">
        <f t="shared" si="1"/>
        <v>0.041399828532311396</v>
      </c>
    </row>
    <row r="43" spans="1:6" ht="12.75">
      <c r="A43" s="1">
        <v>16</v>
      </c>
      <c r="B43" s="23">
        <v>0.975080931771164</v>
      </c>
      <c r="C43" s="23">
        <v>0.004919068228836032</v>
      </c>
      <c r="D43" s="23">
        <v>0.3787553133026802</v>
      </c>
      <c r="E43" s="65">
        <f t="shared" si="0"/>
        <v>-0.041399828532311396</v>
      </c>
      <c r="F43" s="65">
        <f t="shared" si="1"/>
        <v>0.041399828532311396</v>
      </c>
    </row>
    <row r="44" spans="1:6" ht="12.75">
      <c r="A44" s="1">
        <v>17</v>
      </c>
      <c r="B44" s="23">
        <v>0.967608441698927</v>
      </c>
      <c r="C44" s="23">
        <v>-0.000998441698927044</v>
      </c>
      <c r="D44" s="23">
        <v>-0.07687738427264214</v>
      </c>
      <c r="E44" s="65">
        <f t="shared" si="0"/>
        <v>-0.041399828532311396</v>
      </c>
      <c r="F44" s="65">
        <f t="shared" si="1"/>
        <v>0.041399828532311396</v>
      </c>
    </row>
    <row r="45" spans="1:6" ht="12.75">
      <c r="A45" s="1">
        <v>18</v>
      </c>
      <c r="B45" s="23">
        <v>0.960751105691224</v>
      </c>
      <c r="C45" s="23">
        <v>0.006248894308775954</v>
      </c>
      <c r="D45" s="23">
        <v>0.4811484231589553</v>
      </c>
      <c r="E45" s="65">
        <f t="shared" si="0"/>
        <v>-0.041399828532311396</v>
      </c>
      <c r="F45" s="65">
        <f t="shared" si="1"/>
        <v>0.041399828532311396</v>
      </c>
    </row>
    <row r="46" spans="1:6" ht="12.75">
      <c r="A46" s="1">
        <v>19</v>
      </c>
      <c r="B46" s="23">
        <v>0.9545089237480547</v>
      </c>
      <c r="C46" s="23">
        <v>-0.004508923748054783</v>
      </c>
      <c r="D46" s="23">
        <v>-0.3471752672266726</v>
      </c>
      <c r="E46" s="65">
        <f t="shared" si="0"/>
        <v>-0.041399828532311396</v>
      </c>
      <c r="F46" s="65">
        <f t="shared" si="1"/>
        <v>0.041399828532311396</v>
      </c>
    </row>
    <row r="47" spans="1:6" ht="12.75">
      <c r="A47" s="1">
        <v>20</v>
      </c>
      <c r="B47" s="23">
        <v>0.9488818958694195</v>
      </c>
      <c r="C47" s="23">
        <v>0.010218104130580441</v>
      </c>
      <c r="D47" s="23">
        <v>0.7867671378595977</v>
      </c>
      <c r="E47" s="65">
        <f t="shared" si="0"/>
        <v>-0.041399828532311396</v>
      </c>
      <c r="F47" s="65">
        <f t="shared" si="1"/>
        <v>0.041399828532311396</v>
      </c>
    </row>
    <row r="48" spans="1:6" ht="12.75">
      <c r="A48" s="1">
        <v>21</v>
      </c>
      <c r="B48" s="23">
        <v>0.9394733023057503</v>
      </c>
      <c r="C48" s="23">
        <v>0.012526697694249633</v>
      </c>
      <c r="D48" s="23">
        <v>0.964522769174144</v>
      </c>
      <c r="E48" s="65">
        <f t="shared" si="0"/>
        <v>-0.041399828532311396</v>
      </c>
      <c r="F48" s="65">
        <f t="shared" si="1"/>
        <v>0.041399828532311396</v>
      </c>
    </row>
    <row r="49" spans="1:6" ht="12.75">
      <c r="A49" s="1">
        <v>22</v>
      </c>
      <c r="B49" s="23">
        <v>0.9325253250002167</v>
      </c>
      <c r="C49" s="23">
        <v>0.004474674999783379</v>
      </c>
      <c r="D49" s="23">
        <v>0.3445382037060412</v>
      </c>
      <c r="E49" s="65">
        <f t="shared" si="0"/>
        <v>-0.041399828532311396</v>
      </c>
      <c r="F49" s="65">
        <f t="shared" si="1"/>
        <v>0.041399828532311396</v>
      </c>
    </row>
    <row r="50" spans="1:6" ht="12.75">
      <c r="A50" s="1">
        <v>23</v>
      </c>
      <c r="B50" s="23">
        <v>0.9260112191635556</v>
      </c>
      <c r="C50" s="23">
        <v>-0.016011219163555523</v>
      </c>
      <c r="D50" s="23">
        <v>-1.2328217557749377</v>
      </c>
      <c r="E50" s="65">
        <f t="shared" si="0"/>
        <v>-0.041399828532311396</v>
      </c>
      <c r="F50" s="65">
        <f t="shared" si="1"/>
        <v>0.041399828532311396</v>
      </c>
    </row>
    <row r="51" spans="1:6" ht="12.75">
      <c r="A51" s="1">
        <v>24</v>
      </c>
      <c r="B51" s="23">
        <v>0.929339578359436</v>
      </c>
      <c r="C51" s="23">
        <v>-0.029339578359436014</v>
      </c>
      <c r="D51" s="23">
        <v>-2.2590703516885777</v>
      </c>
      <c r="E51" s="65">
        <f t="shared" si="0"/>
        <v>-0.041399828532311396</v>
      </c>
      <c r="F51" s="65">
        <f t="shared" si="1"/>
        <v>0.041399828532311396</v>
      </c>
    </row>
    <row r="52" spans="1:6" ht="12.75">
      <c r="A52" s="1">
        <v>25</v>
      </c>
      <c r="B52" s="23">
        <v>1.0079837315376368</v>
      </c>
      <c r="C52" s="23">
        <v>-0.007570085944746063</v>
      </c>
      <c r="D52" s="23">
        <v>-0.5828767035437036</v>
      </c>
      <c r="E52" s="65">
        <f t="shared" si="0"/>
        <v>-0.041399828532311396</v>
      </c>
      <c r="F52" s="65">
        <f t="shared" si="1"/>
        <v>0.041399828532311396</v>
      </c>
    </row>
    <row r="53" spans="1:6" ht="12.75">
      <c r="A53" s="1">
        <v>26</v>
      </c>
      <c r="B53" s="23">
        <v>0.9986657792717982</v>
      </c>
      <c r="C53" s="23">
        <v>0.011685815516806142</v>
      </c>
      <c r="D53" s="23">
        <v>0.8997770535727136</v>
      </c>
      <c r="E53" s="65">
        <f t="shared" si="0"/>
        <v>-0.041399828532311396</v>
      </c>
      <c r="F53" s="65">
        <f t="shared" si="1"/>
        <v>0.041399828532311396</v>
      </c>
    </row>
    <row r="54" spans="1:6" ht="12.75">
      <c r="A54" s="1">
        <v>27</v>
      </c>
      <c r="B54" s="23">
        <v>0.9899629810704936</v>
      </c>
      <c r="C54" s="23">
        <v>-0.02379753076627089</v>
      </c>
      <c r="D54" s="23">
        <v>-1.8323472661695315</v>
      </c>
      <c r="E54" s="65">
        <f t="shared" si="0"/>
        <v>-0.041399828532311396</v>
      </c>
      <c r="F54" s="65">
        <f t="shared" si="1"/>
        <v>0.041399828532311396</v>
      </c>
    </row>
    <row r="55" spans="1:6" ht="12.75">
      <c r="A55" s="1">
        <v>28</v>
      </c>
      <c r="B55" s="23">
        <v>0.981875336933723</v>
      </c>
      <c r="C55" s="23">
        <v>0.0067526564678825896</v>
      </c>
      <c r="D55" s="23">
        <v>0.5199367841912268</v>
      </c>
      <c r="E55" s="65">
        <f t="shared" si="0"/>
        <v>-0.041399828532311396</v>
      </c>
      <c r="F55" s="65">
        <f t="shared" si="1"/>
        <v>0.041399828532311396</v>
      </c>
    </row>
    <row r="56" spans="1:6" ht="12.75">
      <c r="A56" s="1">
        <v>29</v>
      </c>
      <c r="B56" s="23">
        <v>0.974402846861486</v>
      </c>
      <c r="C56" s="23">
        <v>0.009407518101250956</v>
      </c>
      <c r="D56" s="23">
        <v>0.7243541459645633</v>
      </c>
      <c r="E56" s="65">
        <f t="shared" si="0"/>
        <v>-0.041399828532311396</v>
      </c>
      <c r="F56" s="65">
        <f t="shared" si="1"/>
        <v>0.041399828532311396</v>
      </c>
    </row>
    <row r="57" spans="1:6" ht="12.75">
      <c r="A57" s="1">
        <v>30</v>
      </c>
      <c r="B57" s="23">
        <v>0.967545510853783</v>
      </c>
      <c r="C57" s="23">
        <v>0.02061007196604947</v>
      </c>
      <c r="D57" s="23">
        <v>1.5869213236220914</v>
      </c>
      <c r="E57" s="65">
        <f t="shared" si="0"/>
        <v>-0.041399828532311396</v>
      </c>
      <c r="F57" s="65">
        <f t="shared" si="1"/>
        <v>0.041399828532311396</v>
      </c>
    </row>
    <row r="58" spans="1:6" ht="12.75">
      <c r="A58" s="1">
        <v>31</v>
      </c>
      <c r="B58" s="23">
        <v>0.9613033289106138</v>
      </c>
      <c r="C58" s="23">
        <v>-0.011799867543046738</v>
      </c>
      <c r="D58" s="23">
        <v>-0.9085587595629524</v>
      </c>
      <c r="E58" s="65">
        <f t="shared" si="0"/>
        <v>-0.041399828532311396</v>
      </c>
      <c r="F58" s="65">
        <f t="shared" si="1"/>
        <v>0.041399828532311396</v>
      </c>
    </row>
    <row r="59" spans="1:6" ht="12.75">
      <c r="A59" s="1">
        <v>32</v>
      </c>
      <c r="B59" s="23">
        <v>0.9556763010319785</v>
      </c>
      <c r="C59" s="23">
        <v>-0.006816223620506712</v>
      </c>
      <c r="D59" s="23">
        <v>-0.5248312877207307</v>
      </c>
      <c r="E59" s="65">
        <f t="shared" si="0"/>
        <v>-0.041399828532311396</v>
      </c>
      <c r="F59" s="65">
        <f t="shared" si="1"/>
        <v>0.041399828532311396</v>
      </c>
    </row>
    <row r="60" spans="1:6" ht="12.75">
      <c r="A60" s="1">
        <v>33</v>
      </c>
      <c r="B60" s="23">
        <v>0.9462677074683093</v>
      </c>
      <c r="C60" s="23">
        <v>0.0014268355629677432</v>
      </c>
      <c r="D60" s="23">
        <v>0.10986258485199547</v>
      </c>
      <c r="E60" s="65">
        <f t="shared" si="0"/>
        <v>-0.041399828532311396</v>
      </c>
      <c r="F60" s="65">
        <f t="shared" si="1"/>
        <v>0.041399828532311396</v>
      </c>
    </row>
    <row r="61" spans="1:6" ht="12.75">
      <c r="A61" s="1">
        <v>34</v>
      </c>
      <c r="B61" s="23">
        <v>0.9393197301627757</v>
      </c>
      <c r="C61" s="23">
        <v>-0.026792936029533476</v>
      </c>
      <c r="D61" s="23">
        <v>-2.0629855915956403</v>
      </c>
      <c r="E61" s="65">
        <f t="shared" si="0"/>
        <v>-0.041399828532311396</v>
      </c>
      <c r="F61" s="65">
        <f t="shared" si="1"/>
        <v>0.041399828532311396</v>
      </c>
    </row>
    <row r="62" spans="1:6" ht="12.75">
      <c r="A62" s="1">
        <v>35</v>
      </c>
      <c r="B62" s="23">
        <v>0.9328056243261146</v>
      </c>
      <c r="C62" s="23">
        <v>0.007709946013515823</v>
      </c>
      <c r="D62" s="23">
        <v>0.5936455609169138</v>
      </c>
      <c r="E62" s="65">
        <f t="shared" si="0"/>
        <v>-0.041399828532311396</v>
      </c>
      <c r="F62" s="65">
        <f t="shared" si="1"/>
        <v>0.041399828532311396</v>
      </c>
    </row>
    <row r="63" spans="1:6" ht="13.5" thickBot="1">
      <c r="A63" s="2">
        <v>36</v>
      </c>
      <c r="B63" s="24">
        <v>0.9361339835219951</v>
      </c>
      <c r="C63" s="24">
        <v>0.01918380027563038</v>
      </c>
      <c r="D63" s="24">
        <v>1.4771021554729944</v>
      </c>
      <c r="E63" s="65">
        <f t="shared" si="0"/>
        <v>-0.041399828532311396</v>
      </c>
      <c r="F63" s="65">
        <f t="shared" si="1"/>
        <v>0.041399828532311396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3" t="s">
        <v>36</v>
      </c>
      <c r="B1" s="3" t="s">
        <v>38</v>
      </c>
    </row>
    <row r="2" spans="1:2" ht="12.75">
      <c r="A2" s="1">
        <v>0.9</v>
      </c>
      <c r="B2" s="1">
        <v>1</v>
      </c>
    </row>
    <row r="3" spans="1:2" ht="12.75">
      <c r="A3" s="1">
        <v>0.92</v>
      </c>
      <c r="B3" s="1">
        <v>2</v>
      </c>
    </row>
    <row r="4" spans="1:2" ht="12.75">
      <c r="A4" s="1">
        <v>0.94</v>
      </c>
      <c r="B4" s="1">
        <v>2</v>
      </c>
    </row>
    <row r="5" spans="1:2" ht="12.75">
      <c r="A5" s="1">
        <v>0.96</v>
      </c>
      <c r="B5" s="1">
        <v>13</v>
      </c>
    </row>
    <row r="6" spans="1:2" ht="12.75">
      <c r="A6" s="1">
        <v>0.98</v>
      </c>
      <c r="B6" s="1">
        <v>8</v>
      </c>
    </row>
    <row r="7" spans="1:2" ht="12.75">
      <c r="A7" s="1">
        <v>1</v>
      </c>
      <c r="B7" s="1">
        <v>6</v>
      </c>
    </row>
    <row r="8" spans="1:2" ht="13.5" thickBot="1">
      <c r="A8" s="2" t="s">
        <v>37</v>
      </c>
      <c r="B8" s="2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E.P.S.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Chris Bilder</cp:lastModifiedBy>
  <dcterms:created xsi:type="dcterms:W3CDTF">1998-08-14T16:53:42Z</dcterms:created>
  <dcterms:modified xsi:type="dcterms:W3CDTF">1999-08-11T16:53:42Z</dcterms:modified>
  <cp:category/>
  <cp:version/>
  <cp:contentType/>
  <cp:contentStatus/>
</cp:coreProperties>
</file>