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120" windowWidth="11340" windowHeight="6288"/>
  </bookViews>
  <sheets>
    <sheet name="T-test" sheetId="1" r:id="rId1"/>
  </sheets>
  <definedNames>
    <definedName name="_xlnm.Print_Area" localSheetId="0">'T-test'!$A$1:$J$28</definedName>
  </definedNames>
  <calcPr calcId="162913"/>
</workbook>
</file>

<file path=xl/calcChain.xml><?xml version="1.0" encoding="utf-8"?>
<calcChain xmlns="http://schemas.openxmlformats.org/spreadsheetml/2006/main">
  <c r="F13" i="1" l="1"/>
  <c r="H10" i="1"/>
  <c r="C15" i="1" s="1"/>
  <c r="C16" i="1" s="1"/>
  <c r="G10" i="1"/>
  <c r="C13" i="1"/>
  <c r="I13" i="1"/>
  <c r="C14" i="1"/>
  <c r="O11" i="1" s="1"/>
  <c r="P11" i="1" s="1"/>
  <c r="L4" i="1"/>
  <c r="L5" i="1" s="1"/>
  <c r="M4" i="1"/>
  <c r="S4" i="1" l="1"/>
  <c r="S5" i="1"/>
  <c r="I15" i="1"/>
  <c r="I16" i="1" s="1"/>
  <c r="F16" i="1"/>
  <c r="F17" i="1" s="1"/>
  <c r="L6" i="1"/>
  <c r="L7" i="1" s="1"/>
  <c r="L8" i="1" s="1"/>
  <c r="M5" i="1"/>
  <c r="M6" i="1"/>
  <c r="M3" i="1"/>
  <c r="O10" i="1"/>
  <c r="F15" i="1"/>
  <c r="F14" i="1"/>
  <c r="I14" i="1"/>
  <c r="M7" i="1" l="1"/>
  <c r="O4" i="1"/>
  <c r="O5" i="1"/>
  <c r="P5" i="1" s="1"/>
  <c r="Q11" i="1"/>
  <c r="R11" i="1" s="1"/>
  <c r="Q10" i="1"/>
  <c r="Q5" i="1"/>
  <c r="R5" i="1" s="1"/>
  <c r="Q4" i="1"/>
  <c r="M8" i="1"/>
  <c r="L9" i="1"/>
  <c r="L10" i="1" l="1"/>
  <c r="M9" i="1"/>
  <c r="L11" i="1" l="1"/>
  <c r="M10" i="1"/>
  <c r="L12" i="1" l="1"/>
  <c r="M11" i="1"/>
  <c r="M12" i="1" l="1"/>
  <c r="L13" i="1"/>
  <c r="L14" i="1" l="1"/>
  <c r="M13" i="1"/>
  <c r="L15" i="1" l="1"/>
  <c r="M14" i="1"/>
  <c r="L16" i="1" l="1"/>
  <c r="M15" i="1"/>
  <c r="M16" i="1" l="1"/>
  <c r="L17" i="1"/>
  <c r="L18" i="1" l="1"/>
  <c r="M17" i="1"/>
  <c r="L19" i="1" l="1"/>
  <c r="M18" i="1"/>
  <c r="L20" i="1" l="1"/>
  <c r="M19" i="1"/>
  <c r="M20" i="1" l="1"/>
  <c r="L21" i="1"/>
  <c r="L22" i="1" l="1"/>
  <c r="M21" i="1"/>
  <c r="L23" i="1" l="1"/>
  <c r="M22" i="1"/>
  <c r="L24" i="1" l="1"/>
  <c r="M23" i="1"/>
  <c r="M24" i="1" l="1"/>
  <c r="L25" i="1"/>
  <c r="L26" i="1" l="1"/>
  <c r="M25" i="1"/>
  <c r="L27" i="1" l="1"/>
  <c r="M26" i="1"/>
  <c r="L28" i="1" l="1"/>
  <c r="M27" i="1"/>
  <c r="M28" i="1" l="1"/>
  <c r="L29" i="1"/>
  <c r="L30" i="1" l="1"/>
  <c r="M29" i="1"/>
  <c r="L31" i="1" l="1"/>
  <c r="M31" i="1" s="1"/>
  <c r="M30" i="1"/>
</calcChain>
</file>

<file path=xl/sharedStrings.xml><?xml version="1.0" encoding="utf-8"?>
<sst xmlns="http://schemas.openxmlformats.org/spreadsheetml/2006/main" count="39" uniqueCount="29">
  <si>
    <r>
      <t xml:space="preserve"> -t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/2, n-1</t>
    </r>
  </si>
  <si>
    <r>
      <t xml:space="preserve"> +t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/2, n-1</t>
    </r>
  </si>
  <si>
    <t xml:space="preserve"> p-value</t>
  </si>
  <si>
    <t xml:space="preserve"> Decision</t>
  </si>
  <si>
    <r>
      <t xml:space="preserve"> +t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, n-1</t>
    </r>
  </si>
  <si>
    <r>
      <t xml:space="preserve"> -t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, n-1</t>
    </r>
  </si>
  <si>
    <t>X</t>
  </si>
  <si>
    <t>f(x)</t>
  </si>
  <si>
    <t>Two-tail</t>
  </si>
  <si>
    <t>Lower</t>
  </si>
  <si>
    <t>Upper</t>
  </si>
  <si>
    <t>Test Stat</t>
  </si>
  <si>
    <t>y</t>
  </si>
  <si>
    <t>n</t>
  </si>
  <si>
    <t>a</t>
  </si>
  <si>
    <t>Left-tail</t>
  </si>
  <si>
    <t>Right-tail</t>
  </si>
  <si>
    <t xml:space="preserve">          Right-tail Test</t>
  </si>
  <si>
    <t xml:space="preserve">          Left-tail Test</t>
  </si>
  <si>
    <t xml:space="preserve">      Two-Tail Test</t>
  </si>
  <si>
    <r>
      <t>H</t>
    </r>
    <r>
      <rPr>
        <b/>
        <vertAlign val="subscript"/>
        <sz val="10"/>
        <color indexed="12"/>
        <rFont val="Arial"/>
        <family val="2"/>
      </rPr>
      <t>o</t>
    </r>
    <r>
      <rPr>
        <b/>
        <sz val="10"/>
        <color indexed="12"/>
        <rFont val="Arial"/>
        <family val="2"/>
      </rPr>
      <t>:</t>
    </r>
    <r>
      <rPr>
        <b/>
        <sz val="10"/>
        <color indexed="12"/>
        <rFont val="Symbol"/>
        <family val="1"/>
        <charset val="2"/>
      </rPr>
      <t>m</t>
    </r>
  </si>
  <si>
    <t>t-distribution values for graphs</t>
  </si>
  <si>
    <r>
      <t xml:space="preserve"> H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:</t>
    </r>
    <r>
      <rPr>
        <b/>
        <sz val="10"/>
        <rFont val="Symbol"/>
        <family val="1"/>
        <charset val="2"/>
      </rPr>
      <t>m&lt;&gt;</t>
    </r>
  </si>
  <si>
    <r>
      <t xml:space="preserve"> H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:</t>
    </r>
    <r>
      <rPr>
        <b/>
        <sz val="10"/>
        <rFont val="Symbol"/>
        <family val="1"/>
        <charset val="2"/>
      </rPr>
      <t>m&lt;</t>
    </r>
  </si>
  <si>
    <r>
      <t xml:space="preserve"> H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:</t>
    </r>
    <r>
      <rPr>
        <b/>
        <sz val="10"/>
        <rFont val="Symbol"/>
        <family val="1"/>
        <charset val="2"/>
      </rPr>
      <t>m&gt;</t>
    </r>
  </si>
  <si>
    <t>t</t>
  </si>
  <si>
    <t>s</t>
  </si>
  <si>
    <t>deg. of freed.</t>
  </si>
  <si>
    <t>y_bar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</si>
</sst>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"/>
    </font>
    <font>
      <b/>
      <sz val="10"/>
      <name val="Arial"/>
    </font>
    <font>
      <b/>
      <sz val="10"/>
      <name val="Symbol"/>
      <family val="1"/>
      <charset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Symbol"/>
      <family val="1"/>
      <charset val="2"/>
    </font>
    <font>
      <b/>
      <vertAlign val="subscript"/>
      <sz val="10"/>
      <name val="Arial"/>
      <family val="2"/>
    </font>
    <font>
      <b/>
      <vertAlign val="subscript"/>
      <sz val="10"/>
      <name val="Symbol"/>
      <family val="1"/>
      <charset val="2"/>
    </font>
    <font>
      <b/>
      <sz val="10"/>
      <color indexed="14"/>
      <name val="Arial"/>
      <family val="2"/>
    </font>
    <font>
      <b/>
      <sz val="10"/>
      <color indexed="12"/>
      <name val="Arial"/>
    </font>
    <font>
      <b/>
      <vertAlign val="subscript"/>
      <sz val="10"/>
      <color indexed="12"/>
      <name val="Arial"/>
      <family val="2"/>
    </font>
    <font>
      <b/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applyBorder="1"/>
    <xf numFmtId="164" fontId="1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3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indent="1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9" fillId="0" borderId="5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164" fontId="1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Two-tail Test</a:t>
            </a:r>
          </a:p>
        </c:rich>
      </c:tx>
      <c:layout>
        <c:manualLayout>
          <c:xMode val="edge"/>
          <c:yMode val="edge"/>
          <c:x val="0.33483313703607459"/>
          <c:y val="3.01215672922137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73301925771935E-2"/>
          <c:y val="0.13253489608574057"/>
          <c:w val="0.89735280725667987"/>
          <c:h val="0.722917615013130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'T-test'!$L$2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'T-test'!$L$3:$L$31</c:f>
              <c:numCache>
                <c:formatCode>General</c:formatCode>
                <c:ptCount val="29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3.5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</c:numCache>
            </c:numRef>
          </c:xVal>
          <c:yVal>
            <c:numRef>
              <c:f>'T-test'!$M$3:$M$31</c:f>
              <c:numCache>
                <c:formatCode>General</c:formatCode>
                <c:ptCount val="29"/>
                <c:pt idx="0">
                  <c:v>5.6755248978433315E-8</c:v>
                </c:pt>
                <c:pt idx="1">
                  <c:v>2.5636598188137271E-7</c:v>
                </c:pt>
                <c:pt idx="2">
                  <c:v>1.1705309608383349E-6</c:v>
                </c:pt>
                <c:pt idx="3">
                  <c:v>5.3528354632574635E-6</c:v>
                </c:pt>
                <c:pt idx="4">
                  <c:v>2.4227615654352968E-5</c:v>
                </c:pt>
                <c:pt idx="5">
                  <c:v>1.0691831354934317E-4</c:v>
                </c:pt>
                <c:pt idx="6">
                  <c:v>4.5161672033910792E-4</c:v>
                </c:pt>
                <c:pt idx="7">
                  <c:v>1.785667322301914E-3</c:v>
                </c:pt>
                <c:pt idx="8">
                  <c:v>6.4399872209065234E-3</c:v>
                </c:pt>
                <c:pt idx="9">
                  <c:v>2.0577946338936032E-2</c:v>
                </c:pt>
                <c:pt idx="10">
                  <c:v>5.6476822682327857E-2</c:v>
                </c:pt>
                <c:pt idx="11">
                  <c:v>0.129050649547303</c:v>
                </c:pt>
                <c:pt idx="12">
                  <c:v>0.23855480495579579</c:v>
                </c:pt>
                <c:pt idx="13">
                  <c:v>0.34847289105197687</c:v>
                </c:pt>
                <c:pt idx="14">
                  <c:v>0.39610323015891719</c:v>
                </c:pt>
                <c:pt idx="15">
                  <c:v>0.34847289105197687</c:v>
                </c:pt>
                <c:pt idx="16">
                  <c:v>0.23855480495579579</c:v>
                </c:pt>
                <c:pt idx="17">
                  <c:v>0.129050649547303</c:v>
                </c:pt>
                <c:pt idx="18">
                  <c:v>5.6476822682327857E-2</c:v>
                </c:pt>
                <c:pt idx="19">
                  <c:v>2.0577946338936032E-2</c:v>
                </c:pt>
                <c:pt idx="20">
                  <c:v>6.4399872209065234E-3</c:v>
                </c:pt>
                <c:pt idx="21">
                  <c:v>1.785667322301914E-3</c:v>
                </c:pt>
                <c:pt idx="22">
                  <c:v>4.5161672033910792E-4</c:v>
                </c:pt>
                <c:pt idx="23">
                  <c:v>1.0691831354934317E-4</c:v>
                </c:pt>
                <c:pt idx="24">
                  <c:v>2.4227615654352968E-5</c:v>
                </c:pt>
                <c:pt idx="25">
                  <c:v>5.3528354632574635E-6</c:v>
                </c:pt>
                <c:pt idx="26">
                  <c:v>1.1705309608383349E-6</c:v>
                </c:pt>
                <c:pt idx="27">
                  <c:v>2.5636598188137271E-7</c:v>
                </c:pt>
                <c:pt idx="28">
                  <c:v>5.6755248978433315E-8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9A-4EDF-AF54-F90A8513900D}"/>
            </c:ext>
          </c:extLst>
        </c:ser>
        <c:ser>
          <c:idx val="1"/>
          <c:order val="1"/>
          <c:tx>
            <c:strRef>
              <c:f>'T-test'!$O$3</c:f>
              <c:strCache>
                <c:ptCount val="1"/>
                <c:pt idx="0">
                  <c:v>Lower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'T-test'!$O$4:$O$5</c:f>
              <c:numCache>
                <c:formatCode>0.0000</c:formatCode>
                <c:ptCount val="2"/>
                <c:pt idx="0">
                  <c:v>-2.0301079282503438</c:v>
                </c:pt>
                <c:pt idx="1">
                  <c:v>-2.0301079282503438</c:v>
                </c:pt>
              </c:numCache>
            </c:numRef>
          </c:xVal>
          <c:yVal>
            <c:numRef>
              <c:f>'T-test'!$P$4:$P$5</c:f>
              <c:numCache>
                <c:formatCode>General</c:formatCode>
                <c:ptCount val="2"/>
                <c:pt idx="0">
                  <c:v>0</c:v>
                </c:pt>
                <c:pt idx="1">
                  <c:v>5.3405568923671209E-2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9A-4EDF-AF54-F90A8513900D}"/>
            </c:ext>
          </c:extLst>
        </c:ser>
        <c:ser>
          <c:idx val="2"/>
          <c:order val="2"/>
          <c:tx>
            <c:strRef>
              <c:f>'T-test'!$Q$3</c:f>
              <c:strCache>
                <c:ptCount val="1"/>
                <c:pt idx="0">
                  <c:v>Upper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'T-test'!$Q$4:$Q$5</c:f>
              <c:numCache>
                <c:formatCode>0.0000</c:formatCode>
                <c:ptCount val="2"/>
                <c:pt idx="0">
                  <c:v>2.0301079282503438</c:v>
                </c:pt>
                <c:pt idx="1">
                  <c:v>2.0301079282503438</c:v>
                </c:pt>
              </c:numCache>
            </c:numRef>
          </c:xVal>
          <c:yVal>
            <c:numRef>
              <c:f>'T-test'!$R$4:$R$5</c:f>
              <c:numCache>
                <c:formatCode>General</c:formatCode>
                <c:ptCount val="2"/>
                <c:pt idx="0">
                  <c:v>0</c:v>
                </c:pt>
                <c:pt idx="1">
                  <c:v>5.3405568923671209E-2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9A-4EDF-AF54-F90A8513900D}"/>
            </c:ext>
          </c:extLst>
        </c:ser>
        <c:ser>
          <c:idx val="3"/>
          <c:order val="3"/>
          <c:tx>
            <c:strRef>
              <c:f>'T-test'!$S$3</c:f>
              <c:strCache>
                <c:ptCount val="1"/>
                <c:pt idx="0">
                  <c:v>Test Stat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'T-test'!$S$4:$S$5</c:f>
              <c:numCache>
                <c:formatCode>0.0000</c:formatCode>
                <c:ptCount val="2"/>
                <c:pt idx="0">
                  <c:v>-0.59999999999999787</c:v>
                </c:pt>
                <c:pt idx="1">
                  <c:v>-0.59999999999999787</c:v>
                </c:pt>
              </c:numCache>
            </c:numRef>
          </c:xVal>
          <c:yVal>
            <c:numRef>
              <c:f>'T-test'!$T$4:$T$5</c:f>
              <c:numCache>
                <c:formatCode>General</c:formatCode>
                <c:ptCount val="2"/>
                <c:pt idx="0">
                  <c:v>-0.02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9A-4EDF-AF54-F90A8513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9072"/>
        <c:axId val="96339648"/>
      </c:scatterChart>
      <c:valAx>
        <c:axId val="96339072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93753278370100879"/>
              <c:y val="0.789185063056000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39648"/>
        <c:crosses val="autoZero"/>
        <c:crossBetween val="midCat"/>
        <c:majorUnit val="1"/>
      </c:valAx>
      <c:valAx>
        <c:axId val="96339648"/>
        <c:scaling>
          <c:orientation val="minMax"/>
          <c:max val="0.4"/>
          <c:min val="-0.02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3390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Left-tail Test</a:t>
            </a:r>
          </a:p>
        </c:rich>
      </c:tx>
      <c:layout>
        <c:manualLayout>
          <c:xMode val="edge"/>
          <c:yMode val="edge"/>
          <c:x val="0.36139782278745691"/>
          <c:y val="2.873672084268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8516386807396E-2"/>
          <c:y val="0.10919953920219118"/>
          <c:w val="0.86636464366856114"/>
          <c:h val="0.752902086078265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'T-test'!$L$2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'T-test'!$L$3:$L$31</c:f>
              <c:numCache>
                <c:formatCode>General</c:formatCode>
                <c:ptCount val="29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3.5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</c:numCache>
            </c:numRef>
          </c:xVal>
          <c:yVal>
            <c:numRef>
              <c:f>'T-test'!$M$3:$M$31</c:f>
              <c:numCache>
                <c:formatCode>General</c:formatCode>
                <c:ptCount val="29"/>
                <c:pt idx="0">
                  <c:v>5.6755248978433315E-8</c:v>
                </c:pt>
                <c:pt idx="1">
                  <c:v>2.5636598188137271E-7</c:v>
                </c:pt>
                <c:pt idx="2">
                  <c:v>1.1705309608383349E-6</c:v>
                </c:pt>
                <c:pt idx="3">
                  <c:v>5.3528354632574635E-6</c:v>
                </c:pt>
                <c:pt idx="4">
                  <c:v>2.4227615654352968E-5</c:v>
                </c:pt>
                <c:pt idx="5">
                  <c:v>1.0691831354934317E-4</c:v>
                </c:pt>
                <c:pt idx="6">
                  <c:v>4.5161672033910792E-4</c:v>
                </c:pt>
                <c:pt idx="7">
                  <c:v>1.785667322301914E-3</c:v>
                </c:pt>
                <c:pt idx="8">
                  <c:v>6.4399872209065234E-3</c:v>
                </c:pt>
                <c:pt idx="9">
                  <c:v>2.0577946338936032E-2</c:v>
                </c:pt>
                <c:pt idx="10">
                  <c:v>5.6476822682327857E-2</c:v>
                </c:pt>
                <c:pt idx="11">
                  <c:v>0.129050649547303</c:v>
                </c:pt>
                <c:pt idx="12">
                  <c:v>0.23855480495579579</c:v>
                </c:pt>
                <c:pt idx="13">
                  <c:v>0.34847289105197687</c:v>
                </c:pt>
                <c:pt idx="14">
                  <c:v>0.39610323015891719</c:v>
                </c:pt>
                <c:pt idx="15">
                  <c:v>0.34847289105197687</c:v>
                </c:pt>
                <c:pt idx="16">
                  <c:v>0.23855480495579579</c:v>
                </c:pt>
                <c:pt idx="17">
                  <c:v>0.129050649547303</c:v>
                </c:pt>
                <c:pt idx="18">
                  <c:v>5.6476822682327857E-2</c:v>
                </c:pt>
                <c:pt idx="19">
                  <c:v>2.0577946338936032E-2</c:v>
                </c:pt>
                <c:pt idx="20">
                  <c:v>6.4399872209065234E-3</c:v>
                </c:pt>
                <c:pt idx="21">
                  <c:v>1.785667322301914E-3</c:v>
                </c:pt>
                <c:pt idx="22">
                  <c:v>4.5161672033910792E-4</c:v>
                </c:pt>
                <c:pt idx="23">
                  <c:v>1.0691831354934317E-4</c:v>
                </c:pt>
                <c:pt idx="24">
                  <c:v>2.4227615654352968E-5</c:v>
                </c:pt>
                <c:pt idx="25">
                  <c:v>5.3528354632574635E-6</c:v>
                </c:pt>
                <c:pt idx="26">
                  <c:v>1.1705309608383349E-6</c:v>
                </c:pt>
                <c:pt idx="27">
                  <c:v>2.5636598188137271E-7</c:v>
                </c:pt>
                <c:pt idx="28">
                  <c:v>5.6755248978433315E-8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5A-4019-9AB7-F687712D76AA}"/>
            </c:ext>
          </c:extLst>
        </c:ser>
        <c:ser>
          <c:idx val="1"/>
          <c:order val="1"/>
          <c:tx>
            <c:strRef>
              <c:f>'T-test'!$O$9</c:f>
              <c:strCache>
                <c:ptCount val="1"/>
                <c:pt idx="0">
                  <c:v>Lower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'T-test'!$O$10:$O$11</c:f>
              <c:numCache>
                <c:formatCode>0.0000</c:formatCode>
                <c:ptCount val="2"/>
                <c:pt idx="0">
                  <c:v>-1.6895724577802647</c:v>
                </c:pt>
                <c:pt idx="1">
                  <c:v>-1.6895724577802647</c:v>
                </c:pt>
              </c:numCache>
            </c:numRef>
          </c:xVal>
          <c:yVal>
            <c:numRef>
              <c:f>'T-test'!$P$10:$P$11</c:f>
              <c:numCache>
                <c:formatCode>General</c:formatCode>
                <c:ptCount val="2"/>
                <c:pt idx="0">
                  <c:v>0</c:v>
                </c:pt>
                <c:pt idx="1">
                  <c:v>9.6579710531112348E-2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5A-4019-9AB7-F687712D76AA}"/>
            </c:ext>
          </c:extLst>
        </c:ser>
        <c:ser>
          <c:idx val="3"/>
          <c:order val="2"/>
          <c:tx>
            <c:strRef>
              <c:f>'T-test'!$S$3</c:f>
              <c:strCache>
                <c:ptCount val="1"/>
                <c:pt idx="0">
                  <c:v>Test Stat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'T-test'!$S$4:$S$5</c:f>
              <c:numCache>
                <c:formatCode>0.0000</c:formatCode>
                <c:ptCount val="2"/>
                <c:pt idx="0">
                  <c:v>-0.59999999999999787</c:v>
                </c:pt>
                <c:pt idx="1">
                  <c:v>-0.59999999999999787</c:v>
                </c:pt>
              </c:numCache>
            </c:numRef>
          </c:xVal>
          <c:yVal>
            <c:numRef>
              <c:f>'T-test'!$T$4:$T$5</c:f>
              <c:numCache>
                <c:formatCode>General</c:formatCode>
                <c:ptCount val="2"/>
                <c:pt idx="0">
                  <c:v>-0.02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5A-4019-9AB7-F687712D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41952"/>
        <c:axId val="96342528"/>
      </c:scatterChart>
      <c:valAx>
        <c:axId val="96341952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93567381516204606"/>
              <c:y val="0.77589146275241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42528"/>
        <c:crosses val="autoZero"/>
        <c:crossBetween val="midCat"/>
        <c:majorUnit val="1"/>
      </c:valAx>
      <c:valAx>
        <c:axId val="96342528"/>
        <c:scaling>
          <c:orientation val="minMax"/>
          <c:max val="0.4"/>
          <c:min val="-0.02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341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Right-tail Test</a:t>
            </a:r>
          </a:p>
        </c:rich>
      </c:tx>
      <c:layout>
        <c:manualLayout>
          <c:xMode val="edge"/>
          <c:yMode val="edge"/>
          <c:x val="0.33020059409695801"/>
          <c:y val="2.873672084268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05816130907094E-2"/>
          <c:y val="0.11494688337072756"/>
          <c:w val="0.89154160406178673"/>
          <c:h val="0.7471547419097290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'T-test'!$L$2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'T-test'!$L$3:$L$31</c:f>
              <c:numCache>
                <c:formatCode>General</c:formatCode>
                <c:ptCount val="29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3.5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</c:numCache>
            </c:numRef>
          </c:xVal>
          <c:yVal>
            <c:numRef>
              <c:f>'T-test'!$M$3:$M$31</c:f>
              <c:numCache>
                <c:formatCode>General</c:formatCode>
                <c:ptCount val="29"/>
                <c:pt idx="0">
                  <c:v>5.6755248978433315E-8</c:v>
                </c:pt>
                <c:pt idx="1">
                  <c:v>2.5636598188137271E-7</c:v>
                </c:pt>
                <c:pt idx="2">
                  <c:v>1.1705309608383349E-6</c:v>
                </c:pt>
                <c:pt idx="3">
                  <c:v>5.3528354632574635E-6</c:v>
                </c:pt>
                <c:pt idx="4">
                  <c:v>2.4227615654352968E-5</c:v>
                </c:pt>
                <c:pt idx="5">
                  <c:v>1.0691831354934317E-4</c:v>
                </c:pt>
                <c:pt idx="6">
                  <c:v>4.5161672033910792E-4</c:v>
                </c:pt>
                <c:pt idx="7">
                  <c:v>1.785667322301914E-3</c:v>
                </c:pt>
                <c:pt idx="8">
                  <c:v>6.4399872209065234E-3</c:v>
                </c:pt>
                <c:pt idx="9">
                  <c:v>2.0577946338936032E-2</c:v>
                </c:pt>
                <c:pt idx="10">
                  <c:v>5.6476822682327857E-2</c:v>
                </c:pt>
                <c:pt idx="11">
                  <c:v>0.129050649547303</c:v>
                </c:pt>
                <c:pt idx="12">
                  <c:v>0.23855480495579579</c:v>
                </c:pt>
                <c:pt idx="13">
                  <c:v>0.34847289105197687</c:v>
                </c:pt>
                <c:pt idx="14">
                  <c:v>0.39610323015891719</c:v>
                </c:pt>
                <c:pt idx="15">
                  <c:v>0.34847289105197687</c:v>
                </c:pt>
                <c:pt idx="16">
                  <c:v>0.23855480495579579</c:v>
                </c:pt>
                <c:pt idx="17">
                  <c:v>0.129050649547303</c:v>
                </c:pt>
                <c:pt idx="18">
                  <c:v>5.6476822682327857E-2</c:v>
                </c:pt>
                <c:pt idx="19">
                  <c:v>2.0577946338936032E-2</c:v>
                </c:pt>
                <c:pt idx="20">
                  <c:v>6.4399872209065234E-3</c:v>
                </c:pt>
                <c:pt idx="21">
                  <c:v>1.785667322301914E-3</c:v>
                </c:pt>
                <c:pt idx="22">
                  <c:v>4.5161672033910792E-4</c:v>
                </c:pt>
                <c:pt idx="23">
                  <c:v>1.0691831354934317E-4</c:v>
                </c:pt>
                <c:pt idx="24">
                  <c:v>2.4227615654352968E-5</c:v>
                </c:pt>
                <c:pt idx="25">
                  <c:v>5.3528354632574635E-6</c:v>
                </c:pt>
                <c:pt idx="26">
                  <c:v>1.1705309608383349E-6</c:v>
                </c:pt>
                <c:pt idx="27">
                  <c:v>2.5636598188137271E-7</c:v>
                </c:pt>
                <c:pt idx="28">
                  <c:v>5.6755248978433315E-8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9C-4BD2-ABA6-1804A22ED037}"/>
            </c:ext>
          </c:extLst>
        </c:ser>
        <c:ser>
          <c:idx val="2"/>
          <c:order val="1"/>
          <c:tx>
            <c:strRef>
              <c:f>'T-test'!$Q$9</c:f>
              <c:strCache>
                <c:ptCount val="1"/>
                <c:pt idx="0">
                  <c:v>Upper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'T-test'!$Q$10:$Q$11</c:f>
              <c:numCache>
                <c:formatCode>0.0000</c:formatCode>
                <c:ptCount val="2"/>
                <c:pt idx="0">
                  <c:v>1.6895724577802647</c:v>
                </c:pt>
                <c:pt idx="1">
                  <c:v>1.6895724577802647</c:v>
                </c:pt>
              </c:numCache>
            </c:numRef>
          </c:xVal>
          <c:yVal>
            <c:numRef>
              <c:f>'T-test'!$R$10:$R$11</c:f>
              <c:numCache>
                <c:formatCode>General</c:formatCode>
                <c:ptCount val="2"/>
                <c:pt idx="0">
                  <c:v>0</c:v>
                </c:pt>
                <c:pt idx="1">
                  <c:v>9.6579710531112348E-2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9C-4BD2-ABA6-1804A22ED037}"/>
            </c:ext>
          </c:extLst>
        </c:ser>
        <c:ser>
          <c:idx val="3"/>
          <c:order val="2"/>
          <c:tx>
            <c:strRef>
              <c:f>'T-test'!$S$3</c:f>
              <c:strCache>
                <c:ptCount val="1"/>
                <c:pt idx="0">
                  <c:v>Test Stat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'T-test'!$S$4:$S$5</c:f>
              <c:numCache>
                <c:formatCode>0.0000</c:formatCode>
                <c:ptCount val="2"/>
                <c:pt idx="0">
                  <c:v>-0.59999999999999787</c:v>
                </c:pt>
                <c:pt idx="1">
                  <c:v>-0.59999999999999787</c:v>
                </c:pt>
              </c:numCache>
            </c:numRef>
          </c:xVal>
          <c:yVal>
            <c:numRef>
              <c:f>'T-test'!$T$4:$T$5</c:f>
              <c:numCache>
                <c:formatCode>General</c:formatCode>
                <c:ptCount val="2"/>
                <c:pt idx="0">
                  <c:v>-0.02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89C-4BD2-ABA6-1804A22ED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44832"/>
        <c:axId val="96345408"/>
      </c:scatterChart>
      <c:valAx>
        <c:axId val="96344832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93399596615996705"/>
              <c:y val="0.787386151089483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45408"/>
        <c:crosses val="autoZero"/>
        <c:crossBetween val="midCat"/>
        <c:majorUnit val="1"/>
      </c:valAx>
      <c:valAx>
        <c:axId val="96345408"/>
        <c:scaling>
          <c:orientation val="minMax"/>
          <c:max val="0.4"/>
          <c:min val="-0.02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344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28575</xdr:rowOff>
    </xdr:from>
    <xdr:to>
      <xdr:col>7</xdr:col>
      <xdr:colOff>762000</xdr:colOff>
      <xdr:row>6</xdr:row>
      <xdr:rowOff>15240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9540" y="28575"/>
          <a:ext cx="5554980" cy="992505"/>
        </a:xfrm>
        <a:prstGeom prst="rect">
          <a:avLst/>
        </a:prstGeom>
        <a:solidFill>
          <a:srgbClr val="CCFFCC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One-Sample Hypothesis Test for </a:t>
          </a:r>
          <a:r>
            <a:rPr lang="en-US" sz="1000" b="1" i="0" u="none" strike="noStrike" baseline="0">
              <a:solidFill>
                <a:srgbClr val="0000FF"/>
              </a:solidFill>
              <a:latin typeface="Symbol"/>
            </a:rPr>
            <a:t>m</a:t>
          </a: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 - Vary the values of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n, y_bar , s, H</a:t>
          </a:r>
          <a:r>
            <a:rPr lang="en-US" sz="1000" b="1" i="0" u="none" strike="noStrike" baseline="-25000">
              <a:solidFill>
                <a:srgbClr val="FF0000"/>
              </a:solidFill>
              <a:latin typeface="Arial"/>
              <a:cs typeface="Arial"/>
            </a:rPr>
            <a:t>o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:</a:t>
          </a:r>
          <a:r>
            <a:rPr lang="en-US" sz="1000" b="1" i="0" u="none" strike="noStrike" baseline="0">
              <a:solidFill>
                <a:srgbClr val="FF0000"/>
              </a:solidFill>
              <a:latin typeface="Symbol"/>
            </a:rPr>
            <a:t>m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, and </a:t>
          </a:r>
          <a:r>
            <a:rPr lang="en-US" sz="1000" b="1" i="0" u="none" strike="noStrike" baseline="0">
              <a:solidFill>
                <a:srgbClr val="FF0000"/>
              </a:solidFill>
              <a:latin typeface="Symbol"/>
            </a:rPr>
            <a:t>a.</a:t>
          </a: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Purpose:  1) Notice how the two-tail, left-tail, and right-tail test results change.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             2) Use this worksheet for any one-sample hypothesis test for the mean.</a:t>
          </a: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NOTE:      1) Only values of |t|&lt;8 will appear on the graph 2) Use n&gt;2</a:t>
          </a:r>
        </a:p>
        <a:p>
          <a:pPr algn="l" rtl="0">
            <a:lnSpc>
              <a:spcPts val="800"/>
            </a:lnSpc>
            <a:defRPr sz="1000"/>
          </a:pPr>
          <a:endParaRPr lang="en-US" sz="8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609600</xdr:colOff>
      <xdr:row>17</xdr:row>
      <xdr:rowOff>38100</xdr:rowOff>
    </xdr:from>
    <xdr:to>
      <xdr:col>6</xdr:col>
      <xdr:colOff>400050</xdr:colOff>
      <xdr:row>27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47625</xdr:rowOff>
    </xdr:from>
    <xdr:to>
      <xdr:col>3</xdr:col>
      <xdr:colOff>371475</xdr:colOff>
      <xdr:row>26</xdr:row>
      <xdr:rowOff>76200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676275</xdr:colOff>
      <xdr:row>16</xdr:row>
      <xdr:rowOff>47625</xdr:rowOff>
    </xdr:from>
    <xdr:to>
      <xdr:col>9</xdr:col>
      <xdr:colOff>323850</xdr:colOff>
      <xdr:row>26</xdr:row>
      <xdr:rowOff>76200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1"/>
  <sheetViews>
    <sheetView showGridLines="0" tabSelected="1" workbookViewId="0">
      <selection activeCell="B7" sqref="B7"/>
    </sheetView>
  </sheetViews>
  <sheetFormatPr defaultRowHeight="13.2" x14ac:dyDescent="0.25"/>
  <cols>
    <col min="1" max="1" width="1.33203125" customWidth="1"/>
    <col min="2" max="2" width="11.6640625" customWidth="1"/>
    <col min="3" max="3" width="11.6640625" style="1" customWidth="1"/>
    <col min="4" max="6" width="11.6640625" customWidth="1"/>
    <col min="7" max="7" width="12.109375" customWidth="1"/>
    <col min="8" max="9" width="11.6640625" customWidth="1"/>
    <col min="12" max="12" width="5.5546875" style="16" customWidth="1"/>
    <col min="13" max="13" width="7.5546875" style="16" customWidth="1"/>
    <col min="15" max="15" width="6.88671875" customWidth="1"/>
    <col min="16" max="16" width="6.33203125" customWidth="1"/>
    <col min="17" max="17" width="6.6640625" customWidth="1"/>
    <col min="18" max="18" width="5.88671875" customWidth="1"/>
    <col min="20" max="20" width="5.6640625" customWidth="1"/>
  </cols>
  <sheetData>
    <row r="1" spans="2:20" x14ac:dyDescent="0.25">
      <c r="L1" s="1" t="s">
        <v>21</v>
      </c>
    </row>
    <row r="2" spans="2:20" x14ac:dyDescent="0.25">
      <c r="L2" s="16" t="s">
        <v>6</v>
      </c>
      <c r="M2" s="16" t="s">
        <v>7</v>
      </c>
      <c r="O2" t="s">
        <v>8</v>
      </c>
    </row>
    <row r="3" spans="2:20" x14ac:dyDescent="0.25">
      <c r="L3" s="16">
        <v>-7</v>
      </c>
      <c r="M3" s="16">
        <f t="shared" ref="M3:M31" si="0">EXP(GAMMALN(($G$10+1)/2)-GAMMALN($G$10/2))*1/SQRT($G$10*PI())*1/(1+L3^2/$G$10)^(($G$10+1)/2)</f>
        <v>5.6755248978433315E-8</v>
      </c>
      <c r="O3" t="s">
        <v>9</v>
      </c>
      <c r="P3" t="s">
        <v>7</v>
      </c>
      <c r="Q3" t="s">
        <v>10</v>
      </c>
      <c r="R3" t="s">
        <v>7</v>
      </c>
      <c r="S3" t="s">
        <v>11</v>
      </c>
      <c r="T3" t="s">
        <v>12</v>
      </c>
    </row>
    <row r="4" spans="2:20" x14ac:dyDescent="0.25">
      <c r="L4" s="16">
        <f t="shared" ref="L4:L31" si="1">+L3+0.5</f>
        <v>-6.5</v>
      </c>
      <c r="M4" s="16">
        <f t="shared" si="0"/>
        <v>2.5636598188137271E-7</v>
      </c>
      <c r="O4" s="17">
        <f>+$F$14</f>
        <v>-2.0301079282503438</v>
      </c>
      <c r="P4" s="16">
        <v>0</v>
      </c>
      <c r="Q4" s="17">
        <f>+$F$15</f>
        <v>2.0301079282503438</v>
      </c>
      <c r="R4">
        <v>0</v>
      </c>
      <c r="S4" s="17">
        <f>+$H$10</f>
        <v>-0.59999999999999787</v>
      </c>
      <c r="T4">
        <v>-0.02</v>
      </c>
    </row>
    <row r="5" spans="2:20" x14ac:dyDescent="0.25">
      <c r="L5" s="16">
        <f t="shared" si="1"/>
        <v>-6</v>
      </c>
      <c r="M5" s="16">
        <f t="shared" si="0"/>
        <v>1.1705309608383349E-6</v>
      </c>
      <c r="O5" s="17">
        <f>+$F$14</f>
        <v>-2.0301079282503438</v>
      </c>
      <c r="P5" s="16">
        <f>EXP(GAMMALN(($G$10+1)/2)-GAMMALN($G$10/2))*1/SQRT($G$10*PI())*1/(1+O5^2/$G$10)^(($G$10+1)/2)</f>
        <v>5.3405568923671209E-2</v>
      </c>
      <c r="Q5" s="17">
        <f>+$F$15</f>
        <v>2.0301079282503438</v>
      </c>
      <c r="R5" s="16">
        <f>EXP(GAMMALN(($G$10+1)/2)-GAMMALN($G$10/2))*1/SQRT($G$10*PI())*1/(1+Q5^2/$G$10)^(($G$10+1)/2)</f>
        <v>5.3405568923671209E-2</v>
      </c>
      <c r="S5" s="17">
        <f>+$H$10</f>
        <v>-0.59999999999999787</v>
      </c>
      <c r="T5">
        <v>0.05</v>
      </c>
    </row>
    <row r="6" spans="2:20" x14ac:dyDescent="0.25">
      <c r="L6" s="16">
        <f t="shared" si="1"/>
        <v>-5.5</v>
      </c>
      <c r="M6" s="16">
        <f t="shared" si="0"/>
        <v>5.3528354632574635E-6</v>
      </c>
    </row>
    <row r="7" spans="2:20" x14ac:dyDescent="0.25">
      <c r="L7" s="16">
        <f t="shared" si="1"/>
        <v>-5</v>
      </c>
      <c r="M7" s="16">
        <f t="shared" si="0"/>
        <v>2.4227615654352968E-5</v>
      </c>
    </row>
    <row r="8" spans="2:20" ht="13.8" thickBot="1" x14ac:dyDescent="0.3">
      <c r="C8" s="6"/>
      <c r="L8" s="16">
        <f t="shared" si="1"/>
        <v>-4.5</v>
      </c>
      <c r="M8" s="16">
        <f t="shared" si="0"/>
        <v>1.0691831354934317E-4</v>
      </c>
      <c r="O8" t="s">
        <v>15</v>
      </c>
      <c r="Q8" t="s">
        <v>16</v>
      </c>
    </row>
    <row r="9" spans="2:20" ht="16.2" thickBot="1" x14ac:dyDescent="0.4">
      <c r="B9" s="21" t="s">
        <v>13</v>
      </c>
      <c r="C9" s="24" t="s">
        <v>28</v>
      </c>
      <c r="D9" s="22" t="s">
        <v>26</v>
      </c>
      <c r="E9" s="22" t="s">
        <v>20</v>
      </c>
      <c r="F9" s="23" t="s">
        <v>14</v>
      </c>
      <c r="G9" s="24" t="s">
        <v>27</v>
      </c>
      <c r="H9" s="25" t="s">
        <v>25</v>
      </c>
      <c r="L9" s="16">
        <f t="shared" si="1"/>
        <v>-4</v>
      </c>
      <c r="M9" s="16">
        <f t="shared" si="0"/>
        <v>4.5161672033910792E-4</v>
      </c>
      <c r="O9" t="s">
        <v>9</v>
      </c>
      <c r="P9" t="s">
        <v>7</v>
      </c>
      <c r="Q9" t="s">
        <v>10</v>
      </c>
      <c r="R9" t="s">
        <v>7</v>
      </c>
    </row>
    <row r="10" spans="2:20" ht="13.8" thickBot="1" x14ac:dyDescent="0.3">
      <c r="B10" s="26">
        <v>36</v>
      </c>
      <c r="C10" s="27">
        <v>11.5</v>
      </c>
      <c r="D10" s="27">
        <v>1</v>
      </c>
      <c r="E10" s="27">
        <v>11.6</v>
      </c>
      <c r="F10" s="27">
        <v>0.05</v>
      </c>
      <c r="G10" s="20">
        <f>B10-1</f>
        <v>35</v>
      </c>
      <c r="H10" s="32">
        <f>(C10-E10)/(D10/SQRT(B10))</f>
        <v>-0.59999999999999787</v>
      </c>
      <c r="L10" s="16">
        <f t="shared" si="1"/>
        <v>-3.5</v>
      </c>
      <c r="M10" s="16">
        <f t="shared" si="0"/>
        <v>1.785667322301914E-3</v>
      </c>
      <c r="O10" s="17">
        <f>+$C$14</f>
        <v>-1.6895724577802647</v>
      </c>
      <c r="P10" s="16">
        <v>0</v>
      </c>
      <c r="Q10" s="17">
        <f>+$I$14</f>
        <v>1.6895724577802647</v>
      </c>
      <c r="R10">
        <v>0</v>
      </c>
      <c r="S10" s="17"/>
    </row>
    <row r="11" spans="2:20" ht="13.8" thickBot="1" x14ac:dyDescent="0.3">
      <c r="L11" s="16">
        <f t="shared" si="1"/>
        <v>-3</v>
      </c>
      <c r="M11" s="16">
        <f t="shared" si="0"/>
        <v>6.4399872209065234E-3</v>
      </c>
      <c r="O11" s="17">
        <f>+$C$14</f>
        <v>-1.6895724577802647</v>
      </c>
      <c r="P11" s="16">
        <f>EXP(GAMMALN(($G$10+1)/2)-GAMMALN($G$10/2))*1/SQRT($G$10*PI())*1/(1+O11^2/$G$10)^(($G$10+1)/2)</f>
        <v>9.6579710531112348E-2</v>
      </c>
      <c r="Q11" s="17">
        <f>+$I$14</f>
        <v>1.6895724577802647</v>
      </c>
      <c r="R11" s="16">
        <f>EXP(GAMMALN(($G$10+1)/2)-GAMMALN($G$10/2))*1/SQRT($G$10*PI())*1/(1+Q11^2/$G$10)^(($G$10+1)/2)</f>
        <v>9.6579710531112348E-2</v>
      </c>
      <c r="S11" s="17"/>
    </row>
    <row r="12" spans="2:20" ht="13.8" thickBot="1" x14ac:dyDescent="0.3">
      <c r="B12" s="28" t="s">
        <v>18</v>
      </c>
      <c r="C12" s="29"/>
      <c r="E12" s="12" t="s">
        <v>19</v>
      </c>
      <c r="F12" s="11"/>
      <c r="H12" s="28" t="s">
        <v>17</v>
      </c>
      <c r="I12" s="29"/>
      <c r="L12" s="16">
        <f t="shared" si="1"/>
        <v>-2.5</v>
      </c>
      <c r="M12" s="16">
        <f t="shared" si="0"/>
        <v>2.0577946338936032E-2</v>
      </c>
    </row>
    <row r="13" spans="2:20" ht="15.6" x14ac:dyDescent="0.35">
      <c r="B13" s="31" t="s">
        <v>23</v>
      </c>
      <c r="C13" s="30">
        <f>+E10</f>
        <v>11.6</v>
      </c>
      <c r="E13" s="31" t="s">
        <v>22</v>
      </c>
      <c r="F13" s="30">
        <f>+E10</f>
        <v>11.6</v>
      </c>
      <c r="H13" s="31" t="s">
        <v>24</v>
      </c>
      <c r="I13" s="30">
        <f>+E10</f>
        <v>11.6</v>
      </c>
      <c r="L13" s="16">
        <f t="shared" si="1"/>
        <v>-2</v>
      </c>
      <c r="M13" s="16">
        <f t="shared" si="0"/>
        <v>5.6476822682327857E-2</v>
      </c>
    </row>
    <row r="14" spans="2:20" ht="15.6" x14ac:dyDescent="0.35">
      <c r="B14" s="9" t="s">
        <v>5</v>
      </c>
      <c r="C14" s="18">
        <f>-(TINV(2*F10,G10))</f>
        <v>-1.6895724577802647</v>
      </c>
      <c r="E14" s="9" t="s">
        <v>0</v>
      </c>
      <c r="F14" s="18">
        <f>-(TINV(F10,G10))</f>
        <v>-2.0301079282503438</v>
      </c>
      <c r="H14" s="9" t="s">
        <v>4</v>
      </c>
      <c r="I14" s="18">
        <f>(TINV(2*F10,G10))</f>
        <v>1.6895724577802647</v>
      </c>
      <c r="L14" s="16">
        <f t="shared" si="1"/>
        <v>-1.5</v>
      </c>
      <c r="M14" s="16">
        <f t="shared" si="0"/>
        <v>0.129050649547303</v>
      </c>
    </row>
    <row r="15" spans="2:20" ht="15.6" x14ac:dyDescent="0.35">
      <c r="B15" s="9" t="s">
        <v>2</v>
      </c>
      <c r="C15" s="13">
        <f>IF(H10&lt;0,TDIST(ABS(H10),G10,1),1-TDIST(ABS(H10), G10,1))</f>
        <v>0.27618569799961806</v>
      </c>
      <c r="E15" s="9" t="s">
        <v>1</v>
      </c>
      <c r="F15" s="18">
        <f>TINV(F10,G10)</f>
        <v>2.0301079282503438</v>
      </c>
      <c r="H15" s="9" t="s">
        <v>2</v>
      </c>
      <c r="I15" s="13">
        <f>IF(H10&lt;0,1-TDIST(ABS(H10),G10,1),TDIST(ABS(H10), G10,1))</f>
        <v>0.72381430200038199</v>
      </c>
      <c r="L15" s="16">
        <f t="shared" si="1"/>
        <v>-1</v>
      </c>
      <c r="M15" s="16">
        <f t="shared" si="0"/>
        <v>0.23855480495579579</v>
      </c>
    </row>
    <row r="16" spans="2:20" ht="13.8" thickBot="1" x14ac:dyDescent="0.3">
      <c r="B16" s="10" t="s">
        <v>3</v>
      </c>
      <c r="C16" s="14" t="str">
        <f>IF(C15&lt;F10,"Reject", "Don't reject")</f>
        <v>Don't reject</v>
      </c>
      <c r="E16" s="9" t="s">
        <v>2</v>
      </c>
      <c r="F16" s="15">
        <f>2*TDIST(ABS(H10),G10,1)</f>
        <v>0.55237139599923613</v>
      </c>
      <c r="H16" s="10" t="s">
        <v>3</v>
      </c>
      <c r="I16" s="14" t="str">
        <f>IF(I15&lt;F10,"Reject", "Don't reject")</f>
        <v>Don't reject</v>
      </c>
      <c r="L16" s="16">
        <f t="shared" si="1"/>
        <v>-0.5</v>
      </c>
      <c r="M16" s="16">
        <f t="shared" si="0"/>
        <v>0.34847289105197687</v>
      </c>
    </row>
    <row r="17" spans="4:13" ht="13.8" thickBot="1" x14ac:dyDescent="0.3">
      <c r="E17" s="10" t="s">
        <v>3</v>
      </c>
      <c r="F17" s="14" t="str">
        <f>IF(F16&lt;F10,"Reject","Don't reject")</f>
        <v>Don't reject</v>
      </c>
      <c r="G17" s="1"/>
      <c r="L17" s="16">
        <f t="shared" si="1"/>
        <v>0</v>
      </c>
      <c r="M17" s="16">
        <f t="shared" si="0"/>
        <v>0.39610323015891719</v>
      </c>
    </row>
    <row r="18" spans="4:13" x14ac:dyDescent="0.25">
      <c r="E18" s="19"/>
      <c r="F18" s="4"/>
      <c r="G18" s="5"/>
      <c r="L18" s="16">
        <f t="shared" si="1"/>
        <v>0.5</v>
      </c>
      <c r="M18" s="16">
        <f t="shared" si="0"/>
        <v>0.34847289105197687</v>
      </c>
    </row>
    <row r="19" spans="4:13" x14ac:dyDescent="0.25">
      <c r="E19" s="7"/>
      <c r="F19" s="4"/>
      <c r="G19" s="5"/>
      <c r="L19" s="16">
        <f t="shared" si="1"/>
        <v>1</v>
      </c>
      <c r="M19" s="16">
        <f t="shared" si="0"/>
        <v>0.23855480495579579</v>
      </c>
    </row>
    <row r="20" spans="4:13" x14ac:dyDescent="0.25">
      <c r="G20" s="8"/>
      <c r="L20" s="16">
        <f t="shared" si="1"/>
        <v>1.5</v>
      </c>
      <c r="M20" s="16">
        <f t="shared" si="0"/>
        <v>0.129050649547303</v>
      </c>
    </row>
    <row r="21" spans="4:13" x14ac:dyDescent="0.25">
      <c r="G21" s="4"/>
      <c r="H21" s="4"/>
      <c r="L21" s="16">
        <f t="shared" si="1"/>
        <v>2</v>
      </c>
      <c r="M21" s="16">
        <f t="shared" si="0"/>
        <v>5.6476822682327857E-2</v>
      </c>
    </row>
    <row r="22" spans="4:13" x14ac:dyDescent="0.25">
      <c r="D22" s="3"/>
      <c r="L22" s="16">
        <f t="shared" si="1"/>
        <v>2.5</v>
      </c>
      <c r="M22" s="16">
        <f t="shared" si="0"/>
        <v>2.0577946338936032E-2</v>
      </c>
    </row>
    <row r="23" spans="4:13" x14ac:dyDescent="0.25">
      <c r="L23" s="16">
        <f t="shared" si="1"/>
        <v>3</v>
      </c>
      <c r="M23" s="16">
        <f t="shared" si="0"/>
        <v>6.4399872209065234E-3</v>
      </c>
    </row>
    <row r="24" spans="4:13" x14ac:dyDescent="0.25">
      <c r="L24" s="16">
        <f t="shared" si="1"/>
        <v>3.5</v>
      </c>
      <c r="M24" s="16">
        <f t="shared" si="0"/>
        <v>1.785667322301914E-3</v>
      </c>
    </row>
    <row r="25" spans="4:13" x14ac:dyDescent="0.25">
      <c r="F25" s="4"/>
      <c r="L25" s="16">
        <f t="shared" si="1"/>
        <v>4</v>
      </c>
      <c r="M25" s="16">
        <f t="shared" si="0"/>
        <v>4.5161672033910792E-4</v>
      </c>
    </row>
    <row r="26" spans="4:13" x14ac:dyDescent="0.25">
      <c r="L26" s="16">
        <f t="shared" si="1"/>
        <v>4.5</v>
      </c>
      <c r="M26" s="16">
        <f t="shared" si="0"/>
        <v>1.0691831354934317E-4</v>
      </c>
    </row>
    <row r="27" spans="4:13" x14ac:dyDescent="0.25">
      <c r="L27" s="16">
        <f t="shared" si="1"/>
        <v>5</v>
      </c>
      <c r="M27" s="16">
        <f t="shared" si="0"/>
        <v>2.4227615654352968E-5</v>
      </c>
    </row>
    <row r="28" spans="4:13" x14ac:dyDescent="0.25">
      <c r="D28" s="2"/>
      <c r="L28" s="16">
        <f t="shared" si="1"/>
        <v>5.5</v>
      </c>
      <c r="M28" s="16">
        <f t="shared" si="0"/>
        <v>5.3528354632574635E-6</v>
      </c>
    </row>
    <row r="29" spans="4:13" x14ac:dyDescent="0.25">
      <c r="L29" s="16">
        <f t="shared" si="1"/>
        <v>6</v>
      </c>
      <c r="M29" s="16">
        <f t="shared" si="0"/>
        <v>1.1705309608383349E-6</v>
      </c>
    </row>
    <row r="30" spans="4:13" x14ac:dyDescent="0.25">
      <c r="L30" s="16">
        <f t="shared" si="1"/>
        <v>6.5</v>
      </c>
      <c r="M30" s="16">
        <f t="shared" si="0"/>
        <v>2.5636598188137271E-7</v>
      </c>
    </row>
    <row r="31" spans="4:13" x14ac:dyDescent="0.25">
      <c r="L31" s="16">
        <f t="shared" si="1"/>
        <v>7</v>
      </c>
      <c r="M31" s="16">
        <f t="shared" si="0"/>
        <v>5.6755248978433315E-8</v>
      </c>
    </row>
  </sheetData>
  <phoneticPr fontId="0" type="noConversion"/>
  <pageMargins left="0.75" right="0.75" top="1" bottom="1" header="0.5" footer="0.5"/>
  <pageSetup scale="8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T-test</vt:lpstr>
      <vt:lpstr>'T-test'!Print_Area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2020-07-14T15:04:59Z</dcterms:created>
  <dcterms:modified xsi:type="dcterms:W3CDTF">2020-07-14T15:05:11Z</dcterms:modified>
</cp:coreProperties>
</file>