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8EC32142-553F-4FCD-A83A-D4DF5A52BF3C}" xr6:coauthVersionLast="45" xr6:coauthVersionMax="45" xr10:uidLastSave="{00000000-0000-0000-0000-000000000000}"/>
  <bookViews>
    <workbookView xWindow="-20617" yWindow="2152" windowWidth="20715" windowHeight="134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R44" i="1" s="1"/>
  <c r="R45" i="1" s="1"/>
  <c r="S45" i="1" s="1"/>
  <c r="C17" i="1"/>
  <c r="R38" i="1" s="1"/>
  <c r="R39" i="1" s="1"/>
  <c r="S39" i="1" s="1"/>
  <c r="T19" i="1"/>
  <c r="T20" i="1"/>
  <c r="C16" i="1"/>
  <c r="R32" i="1" s="1"/>
  <c r="R33" i="1" s="1"/>
  <c r="S33" i="1" s="1"/>
  <c r="C15" i="1"/>
  <c r="R26" i="1" s="1"/>
  <c r="R27" i="1" s="1"/>
  <c r="S27" i="1" s="1"/>
  <c r="N25" i="1"/>
  <c r="N26" i="1" s="1"/>
  <c r="O25" i="1"/>
  <c r="N21" i="1"/>
  <c r="N22" i="1"/>
  <c r="N23" i="1" s="1"/>
  <c r="O23" i="1" s="1"/>
  <c r="O20" i="1"/>
  <c r="O21" i="1"/>
  <c r="O22" i="1"/>
  <c r="T33" i="1" l="1"/>
  <c r="T45" i="1"/>
  <c r="P25" i="1"/>
  <c r="T27" i="1"/>
  <c r="T39" i="1"/>
  <c r="P22" i="1"/>
  <c r="P20" i="1"/>
  <c r="P23" i="1"/>
  <c r="P21" i="1"/>
  <c r="O26" i="1"/>
  <c r="P26" i="1" s="1"/>
  <c r="N27" i="1"/>
  <c r="N24" i="1"/>
  <c r="O24" i="1" s="1"/>
  <c r="P24" i="1" s="1"/>
  <c r="N28" i="1" l="1"/>
  <c r="O27" i="1"/>
  <c r="P27" i="1" s="1"/>
  <c r="O28" i="1" l="1"/>
  <c r="P28" i="1" s="1"/>
  <c r="N29" i="1"/>
  <c r="N30" i="1" l="1"/>
  <c r="O29" i="1"/>
  <c r="P29" i="1" s="1"/>
  <c r="O30" i="1" l="1"/>
  <c r="P30" i="1" s="1"/>
  <c r="N31" i="1"/>
  <c r="N32" i="1" l="1"/>
  <c r="O31" i="1"/>
  <c r="P31" i="1" s="1"/>
  <c r="N33" i="1" l="1"/>
  <c r="O32" i="1"/>
  <c r="P32" i="1" s="1"/>
  <c r="O33" i="1" l="1"/>
  <c r="P33" i="1" s="1"/>
  <c r="N34" i="1"/>
  <c r="O34" i="1" l="1"/>
  <c r="P34" i="1" s="1"/>
  <c r="N35" i="1"/>
  <c r="O35" i="1" l="1"/>
  <c r="P35" i="1" s="1"/>
  <c r="N36" i="1"/>
  <c r="N37" i="1" l="1"/>
  <c r="O36" i="1"/>
  <c r="P36" i="1" s="1"/>
  <c r="N38" i="1" l="1"/>
  <c r="O37" i="1"/>
  <c r="P37" i="1" s="1"/>
  <c r="O38" i="1" l="1"/>
  <c r="P38" i="1" s="1"/>
  <c r="N39" i="1"/>
  <c r="O39" i="1" l="1"/>
  <c r="P39" i="1" s="1"/>
  <c r="N40" i="1"/>
  <c r="O40" i="1" l="1"/>
  <c r="P40" i="1" s="1"/>
  <c r="N41" i="1"/>
  <c r="O41" i="1" l="1"/>
  <c r="P41" i="1" s="1"/>
  <c r="N42" i="1"/>
  <c r="N43" i="1" l="1"/>
  <c r="O42" i="1"/>
  <c r="P42" i="1" s="1"/>
  <c r="N44" i="1" l="1"/>
  <c r="O43" i="1"/>
  <c r="P43" i="1" s="1"/>
  <c r="N45" i="1" l="1"/>
  <c r="O44" i="1"/>
  <c r="P44" i="1" s="1"/>
  <c r="N46" i="1" l="1"/>
  <c r="O45" i="1"/>
  <c r="P45" i="1" s="1"/>
  <c r="N47" i="1" l="1"/>
  <c r="O46" i="1"/>
  <c r="P46" i="1" s="1"/>
  <c r="N48" i="1" l="1"/>
  <c r="O47" i="1"/>
  <c r="P47" i="1" s="1"/>
  <c r="N49" i="1" l="1"/>
  <c r="O48" i="1"/>
  <c r="P48" i="1" s="1"/>
  <c r="O49" i="1" l="1"/>
  <c r="P49" i="1" s="1"/>
  <c r="N50" i="1"/>
  <c r="N51" i="1" l="1"/>
  <c r="O50" i="1"/>
  <c r="P50" i="1" s="1"/>
  <c r="N52" i="1" l="1"/>
  <c r="O51" i="1"/>
  <c r="P51" i="1" s="1"/>
  <c r="N53" i="1" l="1"/>
  <c r="O52" i="1"/>
  <c r="P52" i="1" s="1"/>
  <c r="O53" i="1" l="1"/>
  <c r="P53" i="1" s="1"/>
  <c r="N54" i="1"/>
  <c r="O54" i="1" l="1"/>
  <c r="P54" i="1" s="1"/>
  <c r="N55" i="1"/>
  <c r="O55" i="1" l="1"/>
  <c r="P55" i="1" s="1"/>
  <c r="N56" i="1"/>
  <c r="N57" i="1" l="1"/>
  <c r="O56" i="1"/>
  <c r="P56" i="1" s="1"/>
  <c r="O57" i="1" l="1"/>
  <c r="P57" i="1" s="1"/>
  <c r="N58" i="1"/>
  <c r="O58" i="1" l="1"/>
  <c r="P58" i="1" s="1"/>
  <c r="N59" i="1"/>
  <c r="O59" i="1" l="1"/>
  <c r="P59" i="1" s="1"/>
  <c r="N60" i="1"/>
  <c r="N61" i="1" l="1"/>
  <c r="O60" i="1"/>
  <c r="P60" i="1" s="1"/>
  <c r="O61" i="1" l="1"/>
  <c r="P61" i="1" s="1"/>
  <c r="N62" i="1"/>
  <c r="N63" i="1" l="1"/>
  <c r="O62" i="1"/>
  <c r="P62" i="1" s="1"/>
  <c r="O63" i="1" l="1"/>
  <c r="P63" i="1" s="1"/>
  <c r="N64" i="1"/>
  <c r="N65" i="1" l="1"/>
  <c r="O64" i="1"/>
  <c r="P64" i="1" s="1"/>
  <c r="N66" i="1" l="1"/>
  <c r="O65" i="1"/>
  <c r="P65" i="1" s="1"/>
  <c r="N67" i="1" l="1"/>
  <c r="O66" i="1"/>
  <c r="P66" i="1" s="1"/>
  <c r="O67" i="1" l="1"/>
  <c r="P67" i="1" s="1"/>
  <c r="N68" i="1"/>
  <c r="N69" i="1" l="1"/>
  <c r="O68" i="1"/>
  <c r="P68" i="1" s="1"/>
  <c r="N70" i="1" l="1"/>
  <c r="O69" i="1"/>
  <c r="P69" i="1" s="1"/>
  <c r="N71" i="1" l="1"/>
  <c r="O70" i="1"/>
  <c r="P70" i="1" s="1"/>
  <c r="N72" i="1" l="1"/>
  <c r="O71" i="1"/>
  <c r="P71" i="1" s="1"/>
  <c r="N73" i="1" l="1"/>
  <c r="O72" i="1"/>
  <c r="P72" i="1" s="1"/>
  <c r="N74" i="1" l="1"/>
  <c r="O73" i="1"/>
  <c r="P73" i="1" s="1"/>
  <c r="N75" i="1" l="1"/>
  <c r="O74" i="1"/>
  <c r="P74" i="1" s="1"/>
  <c r="O75" i="1" l="1"/>
  <c r="P75" i="1" s="1"/>
  <c r="N76" i="1"/>
  <c r="N77" i="1" l="1"/>
  <c r="O76" i="1"/>
  <c r="P76" i="1" s="1"/>
  <c r="N78" i="1" l="1"/>
  <c r="O77" i="1"/>
  <c r="P77" i="1" s="1"/>
  <c r="O78" i="1" l="1"/>
  <c r="P78" i="1" s="1"/>
  <c r="N79" i="1"/>
  <c r="N80" i="1" l="1"/>
  <c r="O79" i="1"/>
  <c r="P79" i="1" s="1"/>
  <c r="O80" i="1" l="1"/>
  <c r="P80" i="1" s="1"/>
  <c r="N81" i="1"/>
  <c r="O81" i="1" l="1"/>
  <c r="P81" i="1" s="1"/>
  <c r="N82" i="1"/>
  <c r="O82" i="1" l="1"/>
  <c r="P82" i="1" s="1"/>
  <c r="N83" i="1"/>
  <c r="N84" i="1" l="1"/>
  <c r="O83" i="1"/>
  <c r="P83" i="1" s="1"/>
  <c r="O84" i="1" l="1"/>
  <c r="P84" i="1" s="1"/>
  <c r="N85" i="1"/>
  <c r="N86" i="1" l="1"/>
  <c r="O85" i="1"/>
  <c r="P85" i="1" s="1"/>
  <c r="O86" i="1" l="1"/>
  <c r="P86" i="1" s="1"/>
  <c r="N87" i="1"/>
  <c r="O87" i="1" l="1"/>
  <c r="P87" i="1" s="1"/>
  <c r="N88" i="1"/>
  <c r="O88" i="1" l="1"/>
  <c r="P88" i="1" s="1"/>
  <c r="N89" i="1"/>
  <c r="N90" i="1" l="1"/>
  <c r="O89" i="1"/>
  <c r="P89" i="1" s="1"/>
  <c r="O90" i="1" l="1"/>
  <c r="P90" i="1" s="1"/>
  <c r="N91" i="1"/>
  <c r="O91" i="1" l="1"/>
  <c r="P91" i="1" s="1"/>
  <c r="N92" i="1"/>
  <c r="O92" i="1" l="1"/>
  <c r="P92" i="1" s="1"/>
  <c r="N93" i="1"/>
  <c r="N94" i="1" l="1"/>
  <c r="O93" i="1"/>
  <c r="P93" i="1" s="1"/>
  <c r="N95" i="1" l="1"/>
  <c r="O94" i="1"/>
  <c r="P94" i="1" s="1"/>
  <c r="N96" i="1" l="1"/>
  <c r="O95" i="1"/>
  <c r="P95" i="1" s="1"/>
  <c r="O96" i="1" l="1"/>
  <c r="P96" i="1" s="1"/>
  <c r="N97" i="1"/>
  <c r="N98" i="1" l="1"/>
  <c r="O97" i="1"/>
  <c r="P97" i="1" s="1"/>
  <c r="O98" i="1" l="1"/>
  <c r="P98" i="1" s="1"/>
  <c r="N99" i="1"/>
  <c r="N100" i="1" l="1"/>
  <c r="O99" i="1"/>
  <c r="P99" i="1" s="1"/>
  <c r="O100" i="1" l="1"/>
  <c r="P100" i="1" s="1"/>
  <c r="N101" i="1"/>
  <c r="N102" i="1" l="1"/>
  <c r="O101" i="1"/>
  <c r="P101" i="1" s="1"/>
  <c r="O102" i="1" l="1"/>
  <c r="P102" i="1" s="1"/>
  <c r="N103" i="1"/>
  <c r="O103" i="1" l="1"/>
  <c r="P103" i="1" s="1"/>
  <c r="N104" i="1"/>
  <c r="O104" i="1" l="1"/>
  <c r="P104" i="1" s="1"/>
  <c r="N105" i="1"/>
  <c r="N106" i="1" l="1"/>
  <c r="O105" i="1"/>
  <c r="P105" i="1" s="1"/>
  <c r="O106" i="1" l="1"/>
  <c r="P106" i="1" s="1"/>
  <c r="N107" i="1"/>
  <c r="N108" i="1" l="1"/>
  <c r="O107" i="1"/>
  <c r="P107" i="1" s="1"/>
  <c r="O108" i="1" l="1"/>
  <c r="P108" i="1" s="1"/>
  <c r="N109" i="1"/>
  <c r="O109" i="1" l="1"/>
  <c r="P109" i="1" s="1"/>
  <c r="N110" i="1"/>
  <c r="N111" i="1" l="1"/>
  <c r="O110" i="1"/>
  <c r="P110" i="1" s="1"/>
  <c r="N112" i="1" l="1"/>
  <c r="O111" i="1"/>
  <c r="P111" i="1" s="1"/>
  <c r="O112" i="1" l="1"/>
  <c r="P112" i="1" s="1"/>
  <c r="N113" i="1"/>
  <c r="N114" i="1" l="1"/>
  <c r="O113" i="1"/>
  <c r="P113" i="1" s="1"/>
  <c r="O114" i="1" l="1"/>
  <c r="P114" i="1" s="1"/>
  <c r="N115" i="1"/>
  <c r="N116" i="1" l="1"/>
  <c r="O115" i="1"/>
  <c r="P115" i="1" s="1"/>
  <c r="O116" i="1" l="1"/>
  <c r="P116" i="1" s="1"/>
  <c r="N117" i="1"/>
  <c r="N118" i="1" l="1"/>
  <c r="O117" i="1"/>
  <c r="P117" i="1" s="1"/>
  <c r="O118" i="1" l="1"/>
  <c r="P118" i="1" s="1"/>
  <c r="N119" i="1"/>
  <c r="O119" i="1" l="1"/>
  <c r="P119" i="1" s="1"/>
  <c r="N120" i="1"/>
  <c r="O120" i="1" l="1"/>
  <c r="P120" i="1" s="1"/>
  <c r="N121" i="1"/>
  <c r="N122" i="1" l="1"/>
  <c r="O121" i="1"/>
  <c r="P121" i="1" s="1"/>
  <c r="O122" i="1" l="1"/>
  <c r="P122" i="1" s="1"/>
  <c r="N123" i="1"/>
  <c r="N124" i="1" l="1"/>
  <c r="O123" i="1"/>
  <c r="P123" i="1" s="1"/>
  <c r="O124" i="1" l="1"/>
  <c r="P124" i="1" s="1"/>
  <c r="N125" i="1"/>
  <c r="N126" i="1" l="1"/>
  <c r="O125" i="1"/>
  <c r="P125" i="1" s="1"/>
  <c r="O126" i="1" l="1"/>
  <c r="P126" i="1" s="1"/>
  <c r="N127" i="1"/>
  <c r="O127" i="1" l="1"/>
  <c r="P127" i="1" s="1"/>
  <c r="N128" i="1"/>
  <c r="N129" i="1" l="1"/>
  <c r="O128" i="1"/>
  <c r="P128" i="1" s="1"/>
  <c r="N130" i="1" l="1"/>
  <c r="O129" i="1"/>
  <c r="P129" i="1" s="1"/>
  <c r="O130" i="1" l="1"/>
  <c r="P130" i="1" s="1"/>
  <c r="N131" i="1"/>
  <c r="O131" i="1" l="1"/>
  <c r="P131" i="1" s="1"/>
  <c r="N132" i="1"/>
  <c r="N133" i="1" l="1"/>
  <c r="O132" i="1"/>
  <c r="P132" i="1" s="1"/>
  <c r="N134" i="1" l="1"/>
  <c r="O133" i="1"/>
  <c r="P133" i="1" s="1"/>
  <c r="O134" i="1" l="1"/>
  <c r="P134" i="1" s="1"/>
  <c r="N135" i="1"/>
  <c r="N136" i="1" l="1"/>
  <c r="O135" i="1"/>
  <c r="P135" i="1" s="1"/>
  <c r="N137" i="1" l="1"/>
  <c r="O136" i="1"/>
  <c r="P136" i="1" s="1"/>
  <c r="N138" i="1" l="1"/>
  <c r="O137" i="1"/>
  <c r="P137" i="1" s="1"/>
  <c r="O138" i="1" l="1"/>
  <c r="P138" i="1" s="1"/>
  <c r="N139" i="1"/>
  <c r="O139" i="1" l="1"/>
  <c r="P139" i="1" s="1"/>
  <c r="N140" i="1"/>
  <c r="N141" i="1" l="1"/>
  <c r="O140" i="1"/>
  <c r="P140" i="1" s="1"/>
  <c r="O141" i="1" l="1"/>
  <c r="P141" i="1" s="1"/>
  <c r="N142" i="1"/>
  <c r="N143" i="1" l="1"/>
  <c r="O142" i="1"/>
  <c r="P142" i="1" s="1"/>
  <c r="O143" i="1" l="1"/>
  <c r="P143" i="1" s="1"/>
  <c r="N144" i="1"/>
  <c r="O144" i="1" l="1"/>
  <c r="P144" i="1" s="1"/>
  <c r="N145" i="1"/>
  <c r="O145" i="1" l="1"/>
  <c r="P145" i="1" s="1"/>
  <c r="N146" i="1"/>
  <c r="O146" i="1" l="1"/>
  <c r="P146" i="1" s="1"/>
  <c r="N147" i="1"/>
  <c r="O147" i="1" l="1"/>
  <c r="P147" i="1" s="1"/>
  <c r="N148" i="1"/>
  <c r="N149" i="1" l="1"/>
  <c r="O148" i="1"/>
  <c r="P148" i="1" s="1"/>
  <c r="N150" i="1" l="1"/>
  <c r="O149" i="1"/>
  <c r="P149" i="1" s="1"/>
  <c r="N151" i="1" l="1"/>
  <c r="O150" i="1"/>
  <c r="P150" i="1" s="1"/>
  <c r="O151" i="1" l="1"/>
  <c r="P151" i="1" s="1"/>
  <c r="N152" i="1"/>
  <c r="O152" i="1" l="1"/>
  <c r="P152" i="1" s="1"/>
  <c r="N153" i="1"/>
  <c r="O153" i="1" l="1"/>
  <c r="P153" i="1" s="1"/>
  <c r="N154" i="1"/>
  <c r="O154" i="1" l="1"/>
  <c r="P154" i="1" s="1"/>
  <c r="N155" i="1"/>
  <c r="O155" i="1" l="1"/>
  <c r="P155" i="1" s="1"/>
  <c r="N156" i="1"/>
  <c r="N157" i="1" l="1"/>
  <c r="O156" i="1"/>
  <c r="P156" i="1" s="1"/>
  <c r="O157" i="1" l="1"/>
  <c r="P157" i="1" s="1"/>
  <c r="N158" i="1"/>
  <c r="N159" i="1" l="1"/>
  <c r="O158" i="1"/>
  <c r="P158" i="1" s="1"/>
  <c r="O159" i="1" l="1"/>
  <c r="P159" i="1" s="1"/>
  <c r="N160" i="1"/>
  <c r="O160" i="1" l="1"/>
  <c r="P160" i="1" s="1"/>
  <c r="N161" i="1"/>
  <c r="N162" i="1" l="1"/>
  <c r="O161" i="1"/>
  <c r="P161" i="1" s="1"/>
  <c r="O162" i="1" l="1"/>
  <c r="P162" i="1" s="1"/>
  <c r="N163" i="1"/>
  <c r="N164" i="1" l="1"/>
  <c r="O163" i="1"/>
  <c r="P163" i="1" s="1"/>
  <c r="N165" i="1" l="1"/>
  <c r="O164" i="1"/>
  <c r="P164" i="1" s="1"/>
  <c r="O165" i="1" l="1"/>
  <c r="P165" i="1" s="1"/>
  <c r="N166" i="1"/>
  <c r="N167" i="1" l="1"/>
  <c r="O166" i="1"/>
  <c r="P166" i="1" s="1"/>
  <c r="N168" i="1" l="1"/>
  <c r="O167" i="1"/>
  <c r="P167" i="1" s="1"/>
  <c r="N169" i="1" l="1"/>
  <c r="O168" i="1"/>
  <c r="P168" i="1" s="1"/>
  <c r="O169" i="1" l="1"/>
  <c r="P169" i="1" s="1"/>
  <c r="N170" i="1"/>
  <c r="N171" i="1" l="1"/>
  <c r="O170" i="1"/>
  <c r="P170" i="1" s="1"/>
  <c r="N172" i="1" l="1"/>
  <c r="O171" i="1"/>
  <c r="P171" i="1" s="1"/>
  <c r="N173" i="1" l="1"/>
  <c r="O172" i="1"/>
  <c r="P172" i="1" s="1"/>
  <c r="O173" i="1" l="1"/>
  <c r="P173" i="1" s="1"/>
  <c r="N174" i="1"/>
  <c r="O174" i="1" l="1"/>
  <c r="P174" i="1" s="1"/>
  <c r="N175" i="1"/>
  <c r="N176" i="1" l="1"/>
  <c r="O175" i="1"/>
  <c r="P175" i="1" s="1"/>
  <c r="O176" i="1" l="1"/>
  <c r="P176" i="1" s="1"/>
  <c r="N177" i="1"/>
  <c r="O177" i="1" l="1"/>
  <c r="P177" i="1" s="1"/>
  <c r="N178" i="1"/>
  <c r="N179" i="1" l="1"/>
  <c r="O178" i="1"/>
  <c r="P178" i="1" s="1"/>
  <c r="N180" i="1" l="1"/>
  <c r="O179" i="1"/>
  <c r="P179" i="1" s="1"/>
  <c r="O180" i="1" l="1"/>
  <c r="P180" i="1" s="1"/>
  <c r="N181" i="1"/>
  <c r="N182" i="1" l="1"/>
  <c r="O181" i="1"/>
  <c r="P181" i="1" s="1"/>
  <c r="O182" i="1" l="1"/>
  <c r="P182" i="1" s="1"/>
  <c r="N183" i="1"/>
  <c r="O183" i="1" l="1"/>
  <c r="P183" i="1" s="1"/>
  <c r="N184" i="1"/>
  <c r="O184" i="1" l="1"/>
  <c r="P184" i="1" s="1"/>
  <c r="N185" i="1"/>
  <c r="N186" i="1" l="1"/>
  <c r="O185" i="1"/>
  <c r="P185" i="1" s="1"/>
  <c r="N187" i="1" l="1"/>
  <c r="O186" i="1"/>
  <c r="P186" i="1" s="1"/>
  <c r="O187" i="1" l="1"/>
  <c r="P187" i="1" s="1"/>
  <c r="N188" i="1"/>
  <c r="N189" i="1" l="1"/>
  <c r="O188" i="1"/>
  <c r="P188" i="1" s="1"/>
  <c r="N190" i="1" l="1"/>
  <c r="O189" i="1"/>
  <c r="P189" i="1" s="1"/>
  <c r="O190" i="1" l="1"/>
  <c r="P190" i="1" s="1"/>
  <c r="N191" i="1"/>
  <c r="N192" i="1" l="1"/>
  <c r="O191" i="1"/>
  <c r="P191" i="1" s="1"/>
  <c r="N193" i="1" l="1"/>
  <c r="O192" i="1"/>
  <c r="P192" i="1" s="1"/>
  <c r="N194" i="1" l="1"/>
  <c r="O193" i="1"/>
  <c r="P193" i="1" s="1"/>
  <c r="N195" i="1" l="1"/>
  <c r="O194" i="1"/>
  <c r="P194" i="1" s="1"/>
  <c r="N196" i="1" l="1"/>
  <c r="O195" i="1"/>
  <c r="P195" i="1" s="1"/>
  <c r="N197" i="1" l="1"/>
  <c r="O196" i="1"/>
  <c r="P196" i="1" s="1"/>
  <c r="O197" i="1" l="1"/>
  <c r="P197" i="1" s="1"/>
  <c r="N198" i="1"/>
  <c r="N199" i="1" l="1"/>
  <c r="O198" i="1"/>
  <c r="P198" i="1" s="1"/>
  <c r="N200" i="1" l="1"/>
  <c r="O199" i="1"/>
  <c r="P199" i="1" s="1"/>
  <c r="N201" i="1" l="1"/>
  <c r="O200" i="1"/>
  <c r="P200" i="1" s="1"/>
  <c r="O201" i="1" l="1"/>
  <c r="P201" i="1" s="1"/>
  <c r="N202" i="1"/>
  <c r="O202" i="1" l="1"/>
  <c r="P202" i="1" s="1"/>
  <c r="N203" i="1"/>
  <c r="N204" i="1" l="1"/>
  <c r="O203" i="1"/>
  <c r="P203" i="1" s="1"/>
  <c r="O204" i="1" l="1"/>
  <c r="P204" i="1" s="1"/>
  <c r="N205" i="1"/>
  <c r="O205" i="1" l="1"/>
  <c r="P205" i="1" s="1"/>
  <c r="N206" i="1"/>
  <c r="N207" i="1" l="1"/>
  <c r="O206" i="1"/>
  <c r="P206" i="1" s="1"/>
  <c r="O207" i="1" l="1"/>
  <c r="P207" i="1" s="1"/>
  <c r="N208" i="1"/>
  <c r="N209" i="1" l="1"/>
  <c r="O208" i="1"/>
  <c r="P208" i="1" s="1"/>
  <c r="O209" i="1" l="1"/>
  <c r="P209" i="1" s="1"/>
  <c r="N210" i="1"/>
  <c r="N211" i="1" l="1"/>
  <c r="O210" i="1"/>
  <c r="P210" i="1" s="1"/>
  <c r="N212" i="1" l="1"/>
  <c r="O211" i="1"/>
  <c r="P211" i="1" s="1"/>
  <c r="O212" i="1" l="1"/>
  <c r="P212" i="1" s="1"/>
  <c r="N213" i="1"/>
  <c r="O213" i="1" l="1"/>
  <c r="P213" i="1" s="1"/>
  <c r="N214" i="1"/>
  <c r="N215" i="1" l="1"/>
  <c r="O214" i="1"/>
  <c r="P214" i="1" s="1"/>
  <c r="O215" i="1" l="1"/>
  <c r="P215" i="1" s="1"/>
  <c r="N216" i="1"/>
  <c r="N217" i="1" l="1"/>
  <c r="O217" i="1" s="1"/>
  <c r="P217" i="1" s="1"/>
  <c r="O216" i="1"/>
  <c r="P216" i="1" s="1"/>
</calcChain>
</file>

<file path=xl/sharedStrings.xml><?xml version="1.0" encoding="utf-8"?>
<sst xmlns="http://schemas.openxmlformats.org/spreadsheetml/2006/main" count="29" uniqueCount="19">
  <si>
    <t>x</t>
  </si>
  <si>
    <t>f(x)</t>
  </si>
  <si>
    <t>Gammas</t>
  </si>
  <si>
    <t>X part</t>
  </si>
  <si>
    <t>m/n part</t>
  </si>
  <si>
    <t xml:space="preserve">Information for the plot </t>
  </si>
  <si>
    <t>Lower</t>
  </si>
  <si>
    <t>y</t>
  </si>
  <si>
    <t>alpha=0.1</t>
  </si>
  <si>
    <t>X_part</t>
  </si>
  <si>
    <t>alpha=0.05</t>
  </si>
  <si>
    <t>alpha=0.01</t>
  </si>
  <si>
    <t>alpha=0.001</t>
  </si>
  <si>
    <r>
      <rPr>
        <b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 xml:space="preserve"> (numerator degrees of freedom)</t>
    </r>
  </si>
  <si>
    <r>
      <rPr>
        <b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(denominator degrees of freedom)</t>
    </r>
  </si>
  <si>
    <r>
      <t>F</t>
    </r>
    <r>
      <rPr>
        <b/>
        <vertAlign val="subscript"/>
        <sz val="10"/>
        <color indexed="12"/>
        <rFont val="Arial"/>
        <family val="2"/>
      </rPr>
      <t xml:space="preserve">0.1, </t>
    </r>
    <r>
      <rPr>
        <b/>
        <vertAlign val="subscript"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 xml:space="preserve">1, </t>
    </r>
    <r>
      <rPr>
        <b/>
        <vertAlign val="subscript"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>2</t>
    </r>
  </si>
  <si>
    <r>
      <t>F</t>
    </r>
    <r>
      <rPr>
        <b/>
        <vertAlign val="subscript"/>
        <sz val="10"/>
        <color indexed="12"/>
        <rFont val="Arial"/>
        <family val="2"/>
      </rPr>
      <t xml:space="preserve">0.05, </t>
    </r>
    <r>
      <rPr>
        <b/>
        <vertAlign val="subscript"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 xml:space="preserve">1, </t>
    </r>
    <r>
      <rPr>
        <b/>
        <vertAlign val="subscript"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>2</t>
    </r>
  </si>
  <si>
    <r>
      <t>F</t>
    </r>
    <r>
      <rPr>
        <b/>
        <vertAlign val="subscript"/>
        <sz val="10"/>
        <color indexed="12"/>
        <rFont val="Arial"/>
        <family val="2"/>
      </rPr>
      <t xml:space="preserve">0.01, </t>
    </r>
    <r>
      <rPr>
        <b/>
        <vertAlign val="subscript"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 xml:space="preserve">1, </t>
    </r>
    <r>
      <rPr>
        <b/>
        <vertAlign val="subscript"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>2</t>
    </r>
  </si>
  <si>
    <r>
      <t>F</t>
    </r>
    <r>
      <rPr>
        <b/>
        <vertAlign val="subscript"/>
        <sz val="10"/>
        <color indexed="12"/>
        <rFont val="Arial"/>
        <family val="2"/>
      </rPr>
      <t xml:space="preserve">0.001, </t>
    </r>
    <r>
      <rPr>
        <b/>
        <vertAlign val="subscript"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 xml:space="preserve">1, </t>
    </r>
    <r>
      <rPr>
        <b/>
        <vertAlign val="subscript"/>
        <sz val="10"/>
        <color indexed="12"/>
        <rFont val="Symbol"/>
        <family val="1"/>
        <charset val="2"/>
      </rPr>
      <t>n</t>
    </r>
    <r>
      <rPr>
        <b/>
        <vertAlign val="subscript"/>
        <sz val="10"/>
        <color indexed="12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</si>
</sst>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0"/>
      <name val="Arial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2"/>
      <name val="Symbol"/>
      <family val="1"/>
      <charset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 Distribution</a:t>
            </a:r>
          </a:p>
        </c:rich>
      </c:tx>
      <c:layout>
        <c:manualLayout>
          <c:xMode val="edge"/>
          <c:yMode val="edge"/>
          <c:x val="0.39053505566706126"/>
          <c:y val="3.1176114862126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8477327390442"/>
          <c:y val="0.1271023521284966"/>
          <c:w val="0.83989552688749136"/>
          <c:h val="0.69066938515107579"/>
        </c:manualLayout>
      </c:layout>
      <c:scatterChart>
        <c:scatterStyle val="smoothMarker"/>
        <c:varyColors val="0"/>
        <c:ser>
          <c:idx val="0"/>
          <c:order val="0"/>
          <c:tx>
            <c:v>F-dist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Sheet1!$N$20:$N$217</c:f>
              <c:numCache>
                <c:formatCode>General</c:formatCode>
                <c:ptCount val="19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0.2</c:v>
                </c:pt>
                <c:pt idx="7">
                  <c:v>0.30000000000000004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0.79999999999999993</c:v>
                </c:pt>
                <c:pt idx="13">
                  <c:v>0.89999999999999991</c:v>
                </c:pt>
                <c:pt idx="14">
                  <c:v>0.99999999999999989</c:v>
                </c:pt>
                <c:pt idx="15">
                  <c:v>1.0999999999999999</c:v>
                </c:pt>
                <c:pt idx="16">
                  <c:v>1.2</c:v>
                </c:pt>
                <c:pt idx="17">
                  <c:v>1.3</c:v>
                </c:pt>
                <c:pt idx="18">
                  <c:v>1.4000000000000001</c:v>
                </c:pt>
                <c:pt idx="19">
                  <c:v>1.5000000000000002</c:v>
                </c:pt>
                <c:pt idx="20">
                  <c:v>1.6000000000000003</c:v>
                </c:pt>
                <c:pt idx="21">
                  <c:v>1.7000000000000004</c:v>
                </c:pt>
                <c:pt idx="22">
                  <c:v>1.8000000000000005</c:v>
                </c:pt>
                <c:pt idx="23">
                  <c:v>1.9000000000000006</c:v>
                </c:pt>
                <c:pt idx="24">
                  <c:v>2.0000000000000004</c:v>
                </c:pt>
                <c:pt idx="25">
                  <c:v>2.1000000000000005</c:v>
                </c:pt>
                <c:pt idx="26">
                  <c:v>2.2000000000000006</c:v>
                </c:pt>
                <c:pt idx="27">
                  <c:v>2.3000000000000007</c:v>
                </c:pt>
                <c:pt idx="28">
                  <c:v>2.4000000000000008</c:v>
                </c:pt>
                <c:pt idx="29">
                  <c:v>2.5000000000000009</c:v>
                </c:pt>
                <c:pt idx="30">
                  <c:v>2.600000000000001</c:v>
                </c:pt>
                <c:pt idx="31">
                  <c:v>2.7000000000000011</c:v>
                </c:pt>
                <c:pt idx="32">
                  <c:v>2.8000000000000012</c:v>
                </c:pt>
                <c:pt idx="33">
                  <c:v>2.9000000000000012</c:v>
                </c:pt>
                <c:pt idx="34">
                  <c:v>3.0000000000000013</c:v>
                </c:pt>
                <c:pt idx="35">
                  <c:v>3.1000000000000014</c:v>
                </c:pt>
                <c:pt idx="36">
                  <c:v>3.2000000000000015</c:v>
                </c:pt>
                <c:pt idx="37">
                  <c:v>3.3000000000000016</c:v>
                </c:pt>
                <c:pt idx="38">
                  <c:v>3.4000000000000017</c:v>
                </c:pt>
                <c:pt idx="39">
                  <c:v>3.5000000000000018</c:v>
                </c:pt>
                <c:pt idx="40">
                  <c:v>3.6000000000000019</c:v>
                </c:pt>
                <c:pt idx="41">
                  <c:v>3.700000000000002</c:v>
                </c:pt>
                <c:pt idx="42">
                  <c:v>3.800000000000002</c:v>
                </c:pt>
                <c:pt idx="43">
                  <c:v>3.9000000000000021</c:v>
                </c:pt>
                <c:pt idx="44">
                  <c:v>4.0000000000000018</c:v>
                </c:pt>
                <c:pt idx="45">
                  <c:v>4.1000000000000014</c:v>
                </c:pt>
                <c:pt idx="46">
                  <c:v>4.2000000000000011</c:v>
                </c:pt>
                <c:pt idx="47">
                  <c:v>4.3000000000000007</c:v>
                </c:pt>
                <c:pt idx="48">
                  <c:v>4.4000000000000004</c:v>
                </c:pt>
                <c:pt idx="49">
                  <c:v>4.5</c:v>
                </c:pt>
                <c:pt idx="50">
                  <c:v>4.5999999999999996</c:v>
                </c:pt>
                <c:pt idx="51">
                  <c:v>4.6999999999999993</c:v>
                </c:pt>
                <c:pt idx="52">
                  <c:v>4.7999999999999989</c:v>
                </c:pt>
                <c:pt idx="53">
                  <c:v>4.8999999999999986</c:v>
                </c:pt>
                <c:pt idx="54">
                  <c:v>4.9999999999999982</c:v>
                </c:pt>
                <c:pt idx="55">
                  <c:v>5.0999999999999979</c:v>
                </c:pt>
                <c:pt idx="56">
                  <c:v>5.1999999999999975</c:v>
                </c:pt>
                <c:pt idx="57">
                  <c:v>5.2999999999999972</c:v>
                </c:pt>
                <c:pt idx="58">
                  <c:v>5.3999999999999968</c:v>
                </c:pt>
                <c:pt idx="59">
                  <c:v>5.4999999999999964</c:v>
                </c:pt>
                <c:pt idx="60">
                  <c:v>5.5999999999999961</c:v>
                </c:pt>
                <c:pt idx="61">
                  <c:v>5.6999999999999957</c:v>
                </c:pt>
                <c:pt idx="62">
                  <c:v>5.7999999999999954</c:v>
                </c:pt>
                <c:pt idx="63">
                  <c:v>5.899999999999995</c:v>
                </c:pt>
                <c:pt idx="64">
                  <c:v>5.9999999999999947</c:v>
                </c:pt>
                <c:pt idx="65">
                  <c:v>6.0999999999999943</c:v>
                </c:pt>
                <c:pt idx="66">
                  <c:v>6.199999999999994</c:v>
                </c:pt>
                <c:pt idx="67">
                  <c:v>6.2999999999999936</c:v>
                </c:pt>
                <c:pt idx="68">
                  <c:v>6.3999999999999932</c:v>
                </c:pt>
                <c:pt idx="69">
                  <c:v>6.4999999999999929</c:v>
                </c:pt>
                <c:pt idx="70">
                  <c:v>6.5999999999999925</c:v>
                </c:pt>
                <c:pt idx="71">
                  <c:v>6.6999999999999922</c:v>
                </c:pt>
                <c:pt idx="72">
                  <c:v>6.7999999999999918</c:v>
                </c:pt>
                <c:pt idx="73">
                  <c:v>6.8999999999999915</c:v>
                </c:pt>
                <c:pt idx="74">
                  <c:v>6.9999999999999911</c:v>
                </c:pt>
                <c:pt idx="75">
                  <c:v>7.0999999999999908</c:v>
                </c:pt>
                <c:pt idx="76">
                  <c:v>7.1999999999999904</c:v>
                </c:pt>
                <c:pt idx="77">
                  <c:v>7.2999999999999901</c:v>
                </c:pt>
                <c:pt idx="78">
                  <c:v>7.3999999999999897</c:v>
                </c:pt>
                <c:pt idx="79">
                  <c:v>7.4999999999999893</c:v>
                </c:pt>
                <c:pt idx="80">
                  <c:v>7.599999999999989</c:v>
                </c:pt>
                <c:pt idx="81">
                  <c:v>7.6999999999999886</c:v>
                </c:pt>
                <c:pt idx="82">
                  <c:v>7.7999999999999883</c:v>
                </c:pt>
                <c:pt idx="83">
                  <c:v>7.8999999999999879</c:v>
                </c:pt>
                <c:pt idx="84">
                  <c:v>7.9999999999999876</c:v>
                </c:pt>
                <c:pt idx="85">
                  <c:v>8.0999999999999872</c:v>
                </c:pt>
                <c:pt idx="86">
                  <c:v>8.1999999999999869</c:v>
                </c:pt>
                <c:pt idx="87">
                  <c:v>8.2999999999999865</c:v>
                </c:pt>
                <c:pt idx="88">
                  <c:v>8.3999999999999861</c:v>
                </c:pt>
                <c:pt idx="89">
                  <c:v>8.4999999999999858</c:v>
                </c:pt>
                <c:pt idx="90">
                  <c:v>8.5999999999999854</c:v>
                </c:pt>
                <c:pt idx="91">
                  <c:v>8.6999999999999851</c:v>
                </c:pt>
                <c:pt idx="92">
                  <c:v>8.7999999999999847</c:v>
                </c:pt>
                <c:pt idx="93">
                  <c:v>8.8999999999999844</c:v>
                </c:pt>
                <c:pt idx="94">
                  <c:v>8.999999999999984</c:v>
                </c:pt>
                <c:pt idx="95">
                  <c:v>9.0999999999999837</c:v>
                </c:pt>
                <c:pt idx="96">
                  <c:v>9.1999999999999833</c:v>
                </c:pt>
                <c:pt idx="97">
                  <c:v>9.2999999999999829</c:v>
                </c:pt>
                <c:pt idx="98">
                  <c:v>9.3999999999999826</c:v>
                </c:pt>
                <c:pt idx="99">
                  <c:v>9.4999999999999822</c:v>
                </c:pt>
                <c:pt idx="100">
                  <c:v>9.5999999999999819</c:v>
                </c:pt>
                <c:pt idx="101">
                  <c:v>9.6999999999999815</c:v>
                </c:pt>
                <c:pt idx="102">
                  <c:v>9.7999999999999812</c:v>
                </c:pt>
                <c:pt idx="103">
                  <c:v>9.8999999999999808</c:v>
                </c:pt>
                <c:pt idx="104">
                  <c:v>9.9999999999999805</c:v>
                </c:pt>
                <c:pt idx="105">
                  <c:v>10.09999999999998</c:v>
                </c:pt>
                <c:pt idx="106">
                  <c:v>10.19999999999998</c:v>
                </c:pt>
                <c:pt idx="107">
                  <c:v>10.299999999999979</c:v>
                </c:pt>
                <c:pt idx="108">
                  <c:v>10.399999999999979</c:v>
                </c:pt>
                <c:pt idx="109">
                  <c:v>10.499999999999979</c:v>
                </c:pt>
                <c:pt idx="110">
                  <c:v>10.599999999999978</c:v>
                </c:pt>
                <c:pt idx="111">
                  <c:v>10.699999999999978</c:v>
                </c:pt>
                <c:pt idx="112">
                  <c:v>10.799999999999978</c:v>
                </c:pt>
                <c:pt idx="113">
                  <c:v>10.899999999999977</c:v>
                </c:pt>
                <c:pt idx="114">
                  <c:v>10.999999999999977</c:v>
                </c:pt>
                <c:pt idx="115">
                  <c:v>11.099999999999977</c:v>
                </c:pt>
                <c:pt idx="116">
                  <c:v>11.199999999999976</c:v>
                </c:pt>
                <c:pt idx="117">
                  <c:v>11.299999999999976</c:v>
                </c:pt>
                <c:pt idx="118">
                  <c:v>11.399999999999975</c:v>
                </c:pt>
                <c:pt idx="119">
                  <c:v>11.499999999999975</c:v>
                </c:pt>
                <c:pt idx="120">
                  <c:v>11.599999999999975</c:v>
                </c:pt>
                <c:pt idx="121">
                  <c:v>11.699999999999974</c:v>
                </c:pt>
                <c:pt idx="122">
                  <c:v>11.799999999999974</c:v>
                </c:pt>
                <c:pt idx="123">
                  <c:v>11.899999999999974</c:v>
                </c:pt>
                <c:pt idx="124">
                  <c:v>11.999999999999973</c:v>
                </c:pt>
                <c:pt idx="125">
                  <c:v>12.099999999999973</c:v>
                </c:pt>
                <c:pt idx="126">
                  <c:v>12.199999999999973</c:v>
                </c:pt>
                <c:pt idx="127">
                  <c:v>12.299999999999972</c:v>
                </c:pt>
                <c:pt idx="128">
                  <c:v>12.399999999999972</c:v>
                </c:pt>
                <c:pt idx="129">
                  <c:v>12.499999999999972</c:v>
                </c:pt>
                <c:pt idx="130">
                  <c:v>12.599999999999971</c:v>
                </c:pt>
                <c:pt idx="131">
                  <c:v>12.699999999999971</c:v>
                </c:pt>
                <c:pt idx="132">
                  <c:v>12.799999999999971</c:v>
                </c:pt>
                <c:pt idx="133">
                  <c:v>12.89999999999997</c:v>
                </c:pt>
                <c:pt idx="134">
                  <c:v>12.99999999999997</c:v>
                </c:pt>
                <c:pt idx="135">
                  <c:v>13.099999999999969</c:v>
                </c:pt>
                <c:pt idx="136">
                  <c:v>13.199999999999969</c:v>
                </c:pt>
                <c:pt idx="137">
                  <c:v>13.299999999999969</c:v>
                </c:pt>
                <c:pt idx="138">
                  <c:v>13.399999999999968</c:v>
                </c:pt>
                <c:pt idx="139">
                  <c:v>13.499999999999968</c:v>
                </c:pt>
                <c:pt idx="140">
                  <c:v>13.599999999999968</c:v>
                </c:pt>
                <c:pt idx="141">
                  <c:v>13.699999999999967</c:v>
                </c:pt>
                <c:pt idx="142">
                  <c:v>13.799999999999967</c:v>
                </c:pt>
                <c:pt idx="143">
                  <c:v>13.899999999999967</c:v>
                </c:pt>
                <c:pt idx="144">
                  <c:v>13.999999999999966</c:v>
                </c:pt>
                <c:pt idx="145">
                  <c:v>14.099999999999966</c:v>
                </c:pt>
                <c:pt idx="146">
                  <c:v>14.199999999999966</c:v>
                </c:pt>
                <c:pt idx="147">
                  <c:v>14.299999999999965</c:v>
                </c:pt>
                <c:pt idx="148">
                  <c:v>14.399999999999965</c:v>
                </c:pt>
                <c:pt idx="149">
                  <c:v>14.499999999999964</c:v>
                </c:pt>
                <c:pt idx="150">
                  <c:v>14.599999999999964</c:v>
                </c:pt>
                <c:pt idx="151">
                  <c:v>14.699999999999964</c:v>
                </c:pt>
                <c:pt idx="152">
                  <c:v>14.799999999999963</c:v>
                </c:pt>
                <c:pt idx="153">
                  <c:v>14.899999999999963</c:v>
                </c:pt>
                <c:pt idx="154">
                  <c:v>14.999999999999963</c:v>
                </c:pt>
                <c:pt idx="155">
                  <c:v>15.099999999999962</c:v>
                </c:pt>
                <c:pt idx="156">
                  <c:v>15.199999999999962</c:v>
                </c:pt>
                <c:pt idx="157">
                  <c:v>15.299999999999962</c:v>
                </c:pt>
                <c:pt idx="158">
                  <c:v>15.399999999999961</c:v>
                </c:pt>
                <c:pt idx="159">
                  <c:v>15.499999999999961</c:v>
                </c:pt>
                <c:pt idx="160">
                  <c:v>15.599999999999961</c:v>
                </c:pt>
                <c:pt idx="161">
                  <c:v>15.69999999999996</c:v>
                </c:pt>
                <c:pt idx="162">
                  <c:v>15.79999999999996</c:v>
                </c:pt>
                <c:pt idx="163">
                  <c:v>15.899999999999959</c:v>
                </c:pt>
                <c:pt idx="164">
                  <c:v>15.999999999999959</c:v>
                </c:pt>
                <c:pt idx="165">
                  <c:v>16.099999999999959</c:v>
                </c:pt>
                <c:pt idx="166">
                  <c:v>16.19999999999996</c:v>
                </c:pt>
                <c:pt idx="167">
                  <c:v>16.299999999999962</c:v>
                </c:pt>
                <c:pt idx="168">
                  <c:v>16.399999999999963</c:v>
                </c:pt>
                <c:pt idx="169">
                  <c:v>16.499999999999964</c:v>
                </c:pt>
                <c:pt idx="170">
                  <c:v>16.599999999999966</c:v>
                </c:pt>
                <c:pt idx="171">
                  <c:v>16.699999999999967</c:v>
                </c:pt>
                <c:pt idx="172">
                  <c:v>16.799999999999969</c:v>
                </c:pt>
                <c:pt idx="173">
                  <c:v>16.89999999999997</c:v>
                </c:pt>
                <c:pt idx="174">
                  <c:v>16.999999999999972</c:v>
                </c:pt>
                <c:pt idx="175">
                  <c:v>17.099999999999973</c:v>
                </c:pt>
                <c:pt idx="176">
                  <c:v>17.199999999999974</c:v>
                </c:pt>
                <c:pt idx="177">
                  <c:v>17.299999999999976</c:v>
                </c:pt>
                <c:pt idx="178">
                  <c:v>17.399999999999977</c:v>
                </c:pt>
                <c:pt idx="179">
                  <c:v>17.499999999999979</c:v>
                </c:pt>
                <c:pt idx="180">
                  <c:v>17.59999999999998</c:v>
                </c:pt>
                <c:pt idx="181">
                  <c:v>17.699999999999982</c:v>
                </c:pt>
                <c:pt idx="182">
                  <c:v>17.799999999999983</c:v>
                </c:pt>
                <c:pt idx="183">
                  <c:v>17.899999999999984</c:v>
                </c:pt>
                <c:pt idx="184">
                  <c:v>17.999999999999986</c:v>
                </c:pt>
                <c:pt idx="185">
                  <c:v>18.099999999999987</c:v>
                </c:pt>
                <c:pt idx="186">
                  <c:v>18.199999999999989</c:v>
                </c:pt>
                <c:pt idx="187">
                  <c:v>18.29999999999999</c:v>
                </c:pt>
                <c:pt idx="188">
                  <c:v>18.399999999999991</c:v>
                </c:pt>
                <c:pt idx="189">
                  <c:v>18.499999999999993</c:v>
                </c:pt>
                <c:pt idx="190">
                  <c:v>18.599999999999994</c:v>
                </c:pt>
                <c:pt idx="191">
                  <c:v>18.699999999999996</c:v>
                </c:pt>
                <c:pt idx="192">
                  <c:v>18.799999999999997</c:v>
                </c:pt>
                <c:pt idx="193">
                  <c:v>18.899999999999999</c:v>
                </c:pt>
                <c:pt idx="194">
                  <c:v>19</c:v>
                </c:pt>
                <c:pt idx="195">
                  <c:v>19.100000000000001</c:v>
                </c:pt>
                <c:pt idx="196">
                  <c:v>19.200000000000003</c:v>
                </c:pt>
                <c:pt idx="197">
                  <c:v>19.300000000000004</c:v>
                </c:pt>
              </c:numCache>
            </c:numRef>
          </c:xVal>
          <c:yVal>
            <c:numRef>
              <c:f>Sheet1!$P$20:$P$217</c:f>
              <c:numCache>
                <c:formatCode>General</c:formatCode>
                <c:ptCount val="198"/>
                <c:pt idx="0">
                  <c:v>0</c:v>
                </c:pt>
                <c:pt idx="1">
                  <c:v>2.3558289647335692E-2</c:v>
                </c:pt>
                <c:pt idx="2">
                  <c:v>6.2624943962707694E-2</c:v>
                </c:pt>
                <c:pt idx="3">
                  <c:v>0.10816229236277597</c:v>
                </c:pt>
                <c:pt idx="4">
                  <c:v>0.15660562929851066</c:v>
                </c:pt>
                <c:pt idx="5">
                  <c:v>0.20588571652474857</c:v>
                </c:pt>
                <c:pt idx="6">
                  <c:v>0.43087697856461282</c:v>
                </c:pt>
                <c:pt idx="7">
                  <c:v>0.5898622654934258</c:v>
                </c:pt>
                <c:pt idx="8">
                  <c:v>0.68132756215354184</c:v>
                </c:pt>
                <c:pt idx="9">
                  <c:v>0.71899026717764769</c:v>
                </c:pt>
                <c:pt idx="10">
                  <c:v>0.71808921932441971</c:v>
                </c:pt>
                <c:pt idx="11">
                  <c:v>0.69158929611750219</c:v>
                </c:pt>
                <c:pt idx="12">
                  <c:v>0.64944733714058855</c:v>
                </c:pt>
                <c:pt idx="13">
                  <c:v>0.59887638874231708</c:v>
                </c:pt>
                <c:pt idx="14">
                  <c:v>0.54487812518218226</c:v>
                </c:pt>
                <c:pt idx="15">
                  <c:v>0.4907793190092985</c:v>
                </c:pt>
                <c:pt idx="16">
                  <c:v>0.43868673335966041</c:v>
                </c:pt>
                <c:pt idx="17">
                  <c:v>0.38984420746958709</c:v>
                </c:pt>
                <c:pt idx="18">
                  <c:v>0.34490102329369704</c:v>
                </c:pt>
                <c:pt idx="19">
                  <c:v>0.30410789638188551</c:v>
                </c:pt>
                <c:pt idx="20">
                  <c:v>0.26745705828335037</c:v>
                </c:pt>
                <c:pt idx="21">
                  <c:v>0.23478054872838056</c:v>
                </c:pt>
                <c:pt idx="22">
                  <c:v>0.20581795809124434</c:v>
                </c:pt>
                <c:pt idx="23">
                  <c:v>0.18026220662979445</c:v>
                </c:pt>
                <c:pt idx="24">
                  <c:v>0.15778975100832657</c:v>
                </c:pt>
                <c:pt idx="25">
                  <c:v>0.13807988975438004</c:v>
                </c:pt>
                <c:pt idx="26">
                  <c:v>0.12082653735570013</c:v>
                </c:pt>
                <c:pt idx="27">
                  <c:v>0.10574487130973032</c:v>
                </c:pt>
                <c:pt idx="28">
                  <c:v>9.2574551125645041E-2</c:v>
                </c:pt>
                <c:pt idx="29">
                  <c:v>8.1080698630503337E-2</c:v>
                </c:pt>
                <c:pt idx="30">
                  <c:v>7.1053463889621291E-2</c:v>
                </c:pt>
                <c:pt idx="31">
                  <c:v>6.2306741556390578E-2</c:v>
                </c:pt>
                <c:pt idx="32">
                  <c:v>5.4676419299203451E-2</c:v>
                </c:pt>
                <c:pt idx="33">
                  <c:v>4.8018411583182215E-2</c:v>
                </c:pt>
                <c:pt idx="34">
                  <c:v>4.2206642816782367E-2</c:v>
                </c:pt>
                <c:pt idx="35">
                  <c:v>3.7131082356013742E-2</c:v>
                </c:pt>
                <c:pt idx="36">
                  <c:v>3.2695891931218579E-2</c:v>
                </c:pt>
                <c:pt idx="37">
                  <c:v>2.8817717885601349E-2</c:v>
                </c:pt>
                <c:pt idx="38">
                  <c:v>2.5424142033488702E-2</c:v>
                </c:pt>
                <c:pt idx="39">
                  <c:v>2.2452293010567909E-2</c:v>
                </c:pt>
                <c:pt idx="40">
                  <c:v>1.9847612614746629E-2</c:v>
                </c:pt>
                <c:pt idx="41">
                  <c:v>1.7562767359466137E-2</c:v>
                </c:pt>
                <c:pt idx="42">
                  <c:v>1.5556693255734397E-2</c:v>
                </c:pt>
                <c:pt idx="43">
                  <c:v>1.379376099129738E-2</c:v>
                </c:pt>
                <c:pt idx="44">
                  <c:v>1.2243048692383547E-2</c:v>
                </c:pt>
                <c:pt idx="45">
                  <c:v>1.0877709997993586E-2</c:v>
                </c:pt>
                <c:pt idx="46">
                  <c:v>9.6744260205968904E-3</c:v>
                </c:pt>
                <c:pt idx="47">
                  <c:v>8.6129307584199167E-3</c:v>
                </c:pt>
                <c:pt idx="48">
                  <c:v>7.6756005643110843E-3</c:v>
                </c:pt>
                <c:pt idx="49">
                  <c:v>6.8470993019750515E-3</c:v>
                </c:pt>
                <c:pt idx="50">
                  <c:v>6.1140717946397529E-3</c:v>
                </c:pt>
                <c:pt idx="51">
                  <c:v>5.4648790731945205E-3</c:v>
                </c:pt>
                <c:pt idx="52">
                  <c:v>4.8893697508903527E-3</c:v>
                </c:pt>
                <c:pt idx="53">
                  <c:v>4.3786825873955203E-3</c:v>
                </c:pt>
                <c:pt idx="54">
                  <c:v>3.9250759584227518E-3</c:v>
                </c:pt>
                <c:pt idx="55">
                  <c:v>3.5217805230169257E-3</c:v>
                </c:pt>
                <c:pt idx="56">
                  <c:v>3.1628718850684784E-3</c:v>
                </c:pt>
                <c:pt idx="57">
                  <c:v>2.8431604854577829E-3</c:v>
                </c:pt>
                <c:pt idx="58">
                  <c:v>2.5580963432881806E-3</c:v>
                </c:pt>
                <c:pt idx="59">
                  <c:v>2.3036865955391585E-3</c:v>
                </c:pt>
                <c:pt idx="60">
                  <c:v>2.0764240703526993E-3</c:v>
                </c:pt>
                <c:pt idx="61">
                  <c:v>1.8732253757190013E-3</c:v>
                </c:pt>
                <c:pt idx="62">
                  <c:v>1.6913771976614827E-3</c:v>
                </c:pt>
                <c:pt idx="63">
                  <c:v>1.5284896846851632E-3</c:v>
                </c:pt>
                <c:pt idx="64">
                  <c:v>1.3824559522681926E-3</c:v>
                </c:pt>
                <c:pt idx="65">
                  <c:v>1.25141687606835E-3</c:v>
                </c:pt>
                <c:pt idx="66">
                  <c:v>1.1337304583598346E-3</c:v>
                </c:pt>
                <c:pt idx="67">
                  <c:v>1.0279451516818209E-3</c:v>
                </c:pt>
                <c:pt idx="68">
                  <c:v>9.3277660907947432E-4</c:v>
                </c:pt>
                <c:pt idx="69">
                  <c:v>8.4708740364605251E-4</c:v>
                </c:pt>
                <c:pt idx="70">
                  <c:v>7.6986932304839832E-4</c:v>
                </c:pt>
                <c:pt idx="71">
                  <c:v>7.0022789881470278E-4</c:v>
                </c:pt>
                <c:pt idx="72">
                  <c:v>6.3736887665041147E-4</c:v>
                </c:pt>
                <c:pt idx="73">
                  <c:v>5.805863740125191E-4</c:v>
                </c:pt>
                <c:pt idx="74">
                  <c:v>5.2925250554614284E-4</c:v>
                </c:pt>
                <c:pt idx="75">
                  <c:v>4.8280828656747319E-4</c:v>
                </c:pt>
                <c:pt idx="76">
                  <c:v>4.4075565024722361E-4</c:v>
                </c:pt>
                <c:pt idx="77">
                  <c:v>4.0265043609294518E-4</c:v>
                </c:pt>
                <c:pt idx="78">
                  <c:v>3.6809622624704052E-4</c:v>
                </c:pt>
                <c:pt idx="79">
                  <c:v>3.3673892243841672E-4</c:v>
                </c:pt>
                <c:pt idx="80">
                  <c:v>3.0826197051553523E-4</c:v>
                </c:pt>
                <c:pt idx="81">
                  <c:v>2.8238215166104437E-4</c:v>
                </c:pt>
                <c:pt idx="82">
                  <c:v>2.5884586991176036E-4</c:v>
                </c:pt>
                <c:pt idx="83">
                  <c:v>2.3742587471262244E-4</c:v>
                </c:pt>
                <c:pt idx="84">
                  <c:v>2.1791836511665186E-4</c:v>
                </c:pt>
                <c:pt idx="85">
                  <c:v>2.0014042907396827E-4</c:v>
                </c:pt>
                <c:pt idx="86">
                  <c:v>1.8392777717665787E-4</c:v>
                </c:pt>
                <c:pt idx="87">
                  <c:v>1.6913273536727167E-4</c:v>
                </c:pt>
                <c:pt idx="88">
                  <c:v>1.5562246558390867E-4</c:v>
                </c:pt>
                <c:pt idx="89">
                  <c:v>1.4327738719610773E-4</c:v>
                </c:pt>
                <c:pt idx="90">
                  <c:v>1.3198977546219177E-4</c:v>
                </c:pt>
                <c:pt idx="91">
                  <c:v>1.2166251617826963E-4</c:v>
                </c:pt>
                <c:pt idx="92">
                  <c:v>1.1220799825037349E-4</c:v>
                </c:pt>
                <c:pt idx="93">
                  <c:v>1.035471281546612E-4</c:v>
                </c:pt>
                <c:pt idx="94">
                  <c:v>9.5608452199736786E-5</c:v>
                </c:pt>
                <c:pt idx="95">
                  <c:v>8.8327374207504945E-5</c:v>
                </c:pt>
                <c:pt idx="96">
                  <c:v>8.1645457716984074E-5</c:v>
                </c:pt>
                <c:pt idx="97">
                  <c:v>7.5509803117172712E-5</c:v>
                </c:pt>
                <c:pt idx="98">
                  <c:v>6.9872491254651647E-5</c:v>
                </c:pt>
                <c:pt idx="99">
                  <c:v>6.4690086060030147E-5</c:v>
                </c:pt>
                <c:pt idx="100">
                  <c:v>5.9923189612822306E-5</c:v>
                </c:pt>
                <c:pt idx="101">
                  <c:v>5.553604383257367E-5</c:v>
                </c:pt>
                <c:pt idx="102">
                  <c:v>5.1496173658721019E-5</c:v>
                </c:pt>
                <c:pt idx="103">
                  <c:v>4.7774067174601561E-5</c:v>
                </c:pt>
                <c:pt idx="104">
                  <c:v>4.4342888652540738E-5</c:v>
                </c:pt>
                <c:pt idx="105">
                  <c:v>4.1178220955975357E-5</c:v>
                </c:pt>
                <c:pt idx="106">
                  <c:v>3.8257834138919534E-5</c:v>
                </c:pt>
                <c:pt idx="107">
                  <c:v>3.5561477439510148E-5</c:v>
                </c:pt>
                <c:pt idx="108">
                  <c:v>3.3070692178816089E-5</c:v>
                </c:pt>
                <c:pt idx="109">
                  <c:v>3.0768643353681629E-5</c:v>
                </c:pt>
                <c:pt idx="110">
                  <c:v>2.8639967957620464E-5</c:v>
                </c:pt>
                <c:pt idx="111">
                  <c:v>2.6670638280598223E-5</c:v>
                </c:pt>
                <c:pt idx="112">
                  <c:v>2.4847838630364196E-5</c:v>
                </c:pt>
                <c:pt idx="113">
                  <c:v>2.3159854087837732E-5</c:v>
                </c:pt>
                <c:pt idx="114">
                  <c:v>2.1595970059523813E-5</c:v>
                </c:pt>
                <c:pt idx="115">
                  <c:v>2.0146381523347044E-5</c:v>
                </c:pt>
                <c:pt idx="116">
                  <c:v>1.8802110982659566E-5</c:v>
                </c:pt>
                <c:pt idx="117">
                  <c:v>1.7554934248264425E-5</c:v>
                </c:pt>
                <c:pt idx="118">
                  <c:v>1.6397313261666277E-5</c:v>
                </c:pt>
                <c:pt idx="119">
                  <c:v>1.5322335255760521E-5</c:v>
                </c:pt>
                <c:pt idx="120">
                  <c:v>1.4323657623018945E-5</c:v>
                </c:pt>
                <c:pt idx="121">
                  <c:v>1.3395457926966133E-5</c:v>
                </c:pt>
                <c:pt idx="122">
                  <c:v>1.2532388551299657E-5</c:v>
                </c:pt>
                <c:pt idx="123">
                  <c:v>1.1729535533204405E-5</c:v>
                </c:pt>
                <c:pt idx="124">
                  <c:v>1.0982381173970608E-5</c:v>
                </c:pt>
                <c:pt idx="125">
                  <c:v>1.0286770061581349E-5</c:v>
                </c:pt>
                <c:pt idx="126">
                  <c:v>9.638878177044255E-6</c:v>
                </c:pt>
                <c:pt idx="127">
                  <c:v>9.0351847894109873E-6</c:v>
                </c:pt>
                <c:pt idx="128">
                  <c:v>8.4724468740819648E-6</c:v>
                </c:pt>
                <c:pt idx="129">
                  <c:v>7.9476758155313922E-6</c:v>
                </c:pt>
                <c:pt idx="130">
                  <c:v>7.4581161793434068E-6</c:v>
                </c:pt>
                <c:pt idx="131">
                  <c:v>7.0012263597332921E-6</c:v>
                </c:pt>
                <c:pt idx="132">
                  <c:v>6.574660927804889E-6</c:v>
                </c:pt>
                <c:pt idx="133">
                  <c:v>6.1762545229067348E-6</c:v>
                </c:pt>
                <c:pt idx="134">
                  <c:v>5.8040071448033628E-6</c:v>
                </c:pt>
                <c:pt idx="135">
                  <c:v>5.4560707181681208E-6</c:v>
                </c:pt>
                <c:pt idx="136">
                  <c:v>5.1307368132920302E-6</c:v>
                </c:pt>
                <c:pt idx="137">
                  <c:v>4.826425418040637E-6</c:v>
                </c:pt>
                <c:pt idx="138">
                  <c:v>4.5416746661079335E-6</c:v>
                </c:pt>
                <c:pt idx="139">
                  <c:v>4.2751314356332831E-6</c:v>
                </c:pt>
                <c:pt idx="140">
                  <c:v>4.0255427403654628E-6</c:v>
                </c:pt>
                <c:pt idx="141">
                  <c:v>3.7917478428729447E-6</c:v>
                </c:pt>
                <c:pt idx="142">
                  <c:v>3.5726710258941169E-6</c:v>
                </c:pt>
                <c:pt idx="143">
                  <c:v>3.3673149638682826E-6</c:v>
                </c:pt>
                <c:pt idx="144">
                  <c:v>3.1747546420564362E-6</c:v>
                </c:pt>
                <c:pt idx="145">
                  <c:v>2.9941317755067489E-6</c:v>
                </c:pt>
                <c:pt idx="146">
                  <c:v>2.824649684498145E-6</c:v>
                </c:pt>
                <c:pt idx="147">
                  <c:v>2.665568587052641E-6</c:v>
                </c:pt>
                <c:pt idx="148">
                  <c:v>2.5162012726855958E-6</c:v>
                </c:pt>
                <c:pt idx="149">
                  <c:v>2.3759091248015422E-6</c:v>
                </c:pt>
                <c:pt idx="150">
                  <c:v>2.244098462073583E-6</c:v>
                </c:pt>
                <c:pt idx="151">
                  <c:v>2.1202171717997484E-6</c:v>
                </c:pt>
                <c:pt idx="152">
                  <c:v>2.0037516106348239E-6</c:v>
                </c:pt>
                <c:pt idx="153">
                  <c:v>1.8942237502773613E-6</c:v>
                </c:pt>
                <c:pt idx="154">
                  <c:v>1.7911885476692182E-6</c:v>
                </c:pt>
                <c:pt idx="155">
                  <c:v>1.6942315210603535E-6</c:v>
                </c:pt>
                <c:pt idx="156">
                  <c:v>1.6029665149212513E-6</c:v>
                </c:pt>
                <c:pt idx="157">
                  <c:v>1.5170336381655116E-6</c:v>
                </c:pt>
                <c:pt idx="158">
                  <c:v>1.4360973614906E-6</c:v>
                </c:pt>
                <c:pt idx="159">
                  <c:v>1.3598447608674831E-6</c:v>
                </c:pt>
                <c:pt idx="160">
                  <c:v>1.2879838953227739E-6</c:v>
                </c:pt>
                <c:pt idx="161">
                  <c:v>1.2202423081689057E-6</c:v>
                </c:pt>
                <c:pt idx="162">
                  <c:v>1.1563656417600037E-6</c:v>
                </c:pt>
                <c:pt idx="163">
                  <c:v>1.0961163566900919E-6</c:v>
                </c:pt>
                <c:pt idx="164">
                  <c:v>1.0392725471156964E-6</c:v>
                </c:pt>
                <c:pt idx="165">
                  <c:v>9.8562684458200132E-7</c:v>
                </c:pt>
                <c:pt idx="166">
                  <c:v>9.349854033677288E-7</c:v>
                </c:pt>
                <c:pt idx="167">
                  <c:v>8.8716696094433168E-7</c:v>
                </c:pt>
                <c:pt idx="168">
                  <c:v>8.4200196767476072E-7</c:v>
                </c:pt>
                <c:pt idx="169">
                  <c:v>7.9933178036071745E-7</c:v>
                </c:pt>
                <c:pt idx="170">
                  <c:v>7.5900791468933327E-7</c:v>
                </c:pt>
                <c:pt idx="171">
                  <c:v>7.2089135203409681E-7</c:v>
                </c:pt>
                <c:pt idx="172">
                  <c:v>6.8485189643410046E-7</c:v>
                </c:pt>
                <c:pt idx="173">
                  <c:v>6.5076757791355933E-7</c:v>
                </c:pt>
                <c:pt idx="174">
                  <c:v>6.1852409861266713E-7</c:v>
                </c:pt>
                <c:pt idx="175">
                  <c:v>5.8801431848378877E-7</c:v>
                </c:pt>
                <c:pt idx="176">
                  <c:v>5.591377775662212E-7</c:v>
                </c:pt>
                <c:pt idx="177">
                  <c:v>5.318002520901837E-7</c:v>
                </c:pt>
                <c:pt idx="178">
                  <c:v>5.0591334187830498E-7</c:v>
                </c:pt>
                <c:pt idx="179">
                  <c:v>4.8139408671243433E-7</c:v>
                </c:pt>
                <c:pt idx="180">
                  <c:v>4.5816460951663357E-7</c:v>
                </c:pt>
                <c:pt idx="181">
                  <c:v>4.3615178437514746E-7</c:v>
                </c:pt>
                <c:pt idx="182">
                  <c:v>4.1528692755833789E-7</c:v>
                </c:pt>
                <c:pt idx="183">
                  <c:v>3.9550550987110805E-7</c:v>
                </c:pt>
                <c:pt idx="184">
                  <c:v>3.7674688876842503E-7</c:v>
                </c:pt>
                <c:pt idx="185">
                  <c:v>3.5895405880205065E-7</c:v>
                </c:pt>
                <c:pt idx="186">
                  <c:v>3.420734190724705E-7</c:v>
                </c:pt>
                <c:pt idx="187">
                  <c:v>3.2605455646103087E-7</c:v>
                </c:pt>
                <c:pt idx="188">
                  <c:v>3.1085004351030464E-7</c:v>
                </c:pt>
                <c:pt idx="189">
                  <c:v>2.964152499061815E-7</c:v>
                </c:pt>
                <c:pt idx="190">
                  <c:v>2.8270816659401E-7</c:v>
                </c:pt>
                <c:pt idx="191">
                  <c:v>2.6968924163360439E-7</c:v>
                </c:pt>
                <c:pt idx="192">
                  <c:v>2.5732122696476733E-7</c:v>
                </c:pt>
                <c:pt idx="193">
                  <c:v>2.4556903531658967E-7</c:v>
                </c:pt>
                <c:pt idx="194">
                  <c:v>2.3439960655050888E-7</c:v>
                </c:pt>
                <c:pt idx="195">
                  <c:v>2.2378178277952441E-7</c:v>
                </c:pt>
                <c:pt idx="196">
                  <c:v>2.1368619165423912E-7</c:v>
                </c:pt>
                <c:pt idx="197">
                  <c:v>2.0408513725098731E-7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A1-4752-99F1-8A265612DF1F}"/>
            </c:ext>
          </c:extLst>
        </c:ser>
        <c:ser>
          <c:idx val="1"/>
          <c:order val="1"/>
          <c:tx>
            <c:v>alpha=0.10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Sheet1!$R$26:$R$27</c:f>
              <c:numCache>
                <c:formatCode>General</c:formatCode>
                <c:ptCount val="2"/>
                <c:pt idx="0">
                  <c:v>2.1582272201684241</c:v>
                </c:pt>
                <c:pt idx="1">
                  <c:v>2.1582272201684241</c:v>
                </c:pt>
              </c:numCache>
            </c:numRef>
          </c:xVal>
          <c:yVal>
            <c:numRef>
              <c:f>Sheet1!$T$26:$T$27</c:f>
              <c:numCache>
                <c:formatCode>General</c:formatCode>
                <c:ptCount val="2"/>
                <c:pt idx="0">
                  <c:v>-0.02</c:v>
                </c:pt>
                <c:pt idx="1">
                  <c:v>0.12775379583269353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A1-4752-99F1-8A265612DF1F}"/>
            </c:ext>
          </c:extLst>
        </c:ser>
        <c:ser>
          <c:idx val="2"/>
          <c:order val="2"/>
          <c:tx>
            <c:v>Alpha=0.05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Sheet1!$R$32:$R$33</c:f>
              <c:numCache>
                <c:formatCode>General</c:formatCode>
                <c:ptCount val="2"/>
                <c:pt idx="0">
                  <c:v>2.7108898372096917</c:v>
                </c:pt>
                <c:pt idx="1">
                  <c:v>2.7108898372096917</c:v>
                </c:pt>
              </c:numCache>
            </c:numRef>
          </c:xVal>
          <c:yVal>
            <c:numRef>
              <c:f>Sheet1!$T$32:$T$33</c:f>
              <c:numCache>
                <c:formatCode>General</c:formatCode>
                <c:ptCount val="2"/>
                <c:pt idx="0">
                  <c:v>-0.02</c:v>
                </c:pt>
                <c:pt idx="1">
                  <c:v>6.1424391107214586E-2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A1-4752-99F1-8A265612DF1F}"/>
            </c:ext>
          </c:extLst>
        </c:ser>
        <c:ser>
          <c:idx val="3"/>
          <c:order val="3"/>
          <c:tx>
            <c:v>Alpha=0.01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Sheet1!$R$38:$R$39</c:f>
              <c:numCache>
                <c:formatCode>General</c:formatCode>
                <c:ptCount val="2"/>
                <c:pt idx="0">
                  <c:v>4.1026846305847338</c:v>
                </c:pt>
                <c:pt idx="1">
                  <c:v>4.1026846305847338</c:v>
                </c:pt>
              </c:numCache>
            </c:numRef>
          </c:xVal>
          <c:yVal>
            <c:numRef>
              <c:f>Sheet1!$T$38:$T$39</c:f>
              <c:numCache>
                <c:formatCode>General</c:formatCode>
                <c:ptCount val="2"/>
                <c:pt idx="0">
                  <c:v>-0.02</c:v>
                </c:pt>
                <c:pt idx="1">
                  <c:v>1.0843386333599768E-2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BA1-4752-99F1-8A265612DF1F}"/>
            </c:ext>
          </c:extLst>
        </c:ser>
        <c:ser>
          <c:idx val="4"/>
          <c:order val="4"/>
          <c:tx>
            <c:v>Alpha=0.001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Sheet1!$R$44:$R$45</c:f>
              <c:numCache>
                <c:formatCode>General</c:formatCode>
                <c:ptCount val="2"/>
                <c:pt idx="0">
                  <c:v>6.4605618497073616</c:v>
                </c:pt>
                <c:pt idx="1">
                  <c:v>6.4605618497073616</c:v>
                </c:pt>
              </c:numCache>
            </c:numRef>
          </c:xVal>
          <c:yVal>
            <c:numRef>
              <c:f>Sheet1!$T$44:$T$45</c:f>
              <c:numCache>
                <c:formatCode>General</c:formatCode>
                <c:ptCount val="2"/>
                <c:pt idx="0">
                  <c:v>-0.02</c:v>
                </c:pt>
                <c:pt idx="1">
                  <c:v>8.7981672662223824E-4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BA1-4752-99F1-8A265612D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223424"/>
        <c:axId val="1"/>
      </c:scatterChart>
      <c:valAx>
        <c:axId val="208222342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106239171084013"/>
              <c:y val="0.892114637689291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2.2876503182200265E-2"/>
              <c:y val="0.43646461056975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223424"/>
        <c:crosses val="autoZero"/>
        <c:crossBetween val="midCat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11</xdr:row>
      <xdr:rowOff>167640</xdr:rowOff>
    </xdr:from>
    <xdr:to>
      <xdr:col>12</xdr:col>
      <xdr:colOff>327660</xdr:colOff>
      <xdr:row>35</xdr:row>
      <xdr:rowOff>160020</xdr:rowOff>
    </xdr:to>
    <xdr:graphicFrame macro="">
      <xdr:nvGraphicFramePr>
        <xdr:cNvPr id="1037" name="Chart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95250</xdr:rowOff>
    </xdr:from>
    <xdr:to>
      <xdr:col>9</xdr:col>
      <xdr:colOff>295275</xdr:colOff>
      <xdr:row>6</xdr:row>
      <xdr:rowOff>106680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37160" y="95250"/>
          <a:ext cx="7305675" cy="1017270"/>
        </a:xfrm>
        <a:prstGeom prst="rect">
          <a:avLst/>
        </a:prstGeom>
        <a:solidFill>
          <a:srgbClr val="CCFFCC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 distribution plot </a:t>
          </a: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Purpose:  Shows a plot of the F distribution for user provided numerator and denominator degrees of freedom.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NOTE:     1) Cells with characters in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red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are to be changed by the user.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         2) Values from the F distribution are provided for </a:t>
          </a:r>
          <a:r>
            <a:rPr lang="en-US" sz="1000" b="1" i="0" u="none" strike="noStrike" baseline="0">
              <a:solidFill>
                <a:srgbClr val="0000FF"/>
              </a:solidFill>
              <a:latin typeface="Symbol"/>
            </a:rPr>
            <a:t>a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=0.10, 0.05, 0.01, 0.001.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         3) The x-axis is fixed to be from 0 to 20.  Thus, the whole plot may not be shown.</a:t>
          </a: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2:X217"/>
  <sheetViews>
    <sheetView showGridLines="0" tabSelected="1" topLeftCell="A12" zoomScale="130" zoomScaleNormal="130" workbookViewId="0">
      <selection activeCell="C13" sqref="C13"/>
    </sheetView>
  </sheetViews>
  <sheetFormatPr defaultRowHeight="13.2" x14ac:dyDescent="0.25"/>
  <cols>
    <col min="1" max="1" width="2" customWidth="1"/>
    <col min="2" max="2" width="35.5546875" customWidth="1"/>
    <col min="3" max="3" width="12" bestFit="1" customWidth="1"/>
    <col min="5" max="5" width="13.33203125" customWidth="1"/>
    <col min="14" max="14" width="9" bestFit="1" customWidth="1"/>
    <col min="15" max="15" width="12.5546875" bestFit="1" customWidth="1"/>
    <col min="16" max="16" width="12.44140625" customWidth="1"/>
    <col min="18" max="18" width="12" bestFit="1" customWidth="1"/>
  </cols>
  <sheetData>
    <row r="12" spans="2:15" ht="13.8" thickBot="1" x14ac:dyDescent="0.3"/>
    <row r="13" spans="2:15" ht="15.6" x14ac:dyDescent="0.25">
      <c r="B13" s="1" t="s">
        <v>13</v>
      </c>
      <c r="C13" s="7">
        <v>5</v>
      </c>
    </row>
    <row r="14" spans="2:15" ht="15.6" x14ac:dyDescent="0.25">
      <c r="B14" s="2" t="s">
        <v>14</v>
      </c>
      <c r="C14" s="9">
        <v>20</v>
      </c>
      <c r="N14" s="8"/>
      <c r="O14" s="8"/>
    </row>
    <row r="15" spans="2:15" ht="15.6" x14ac:dyDescent="0.25">
      <c r="B15" s="2" t="s">
        <v>15</v>
      </c>
      <c r="C15" s="13">
        <f>FINV(0.1,$C$13,$C$14)</f>
        <v>2.1582272201684241</v>
      </c>
      <c r="N15" s="8"/>
      <c r="O15" s="8"/>
    </row>
    <row r="16" spans="2:15" ht="15.6" x14ac:dyDescent="0.25">
      <c r="B16" s="2" t="s">
        <v>16</v>
      </c>
      <c r="C16" s="14">
        <f>FINV(0.05,$C$13,$C$14)</f>
        <v>2.7108898372096917</v>
      </c>
      <c r="N16" s="8"/>
      <c r="O16" s="8"/>
    </row>
    <row r="17" spans="2:24" ht="15.6" x14ac:dyDescent="0.25">
      <c r="B17" s="2" t="s">
        <v>17</v>
      </c>
      <c r="C17" s="15">
        <f>FINV(0.01,$C$13,$C$14)</f>
        <v>4.1026846305847338</v>
      </c>
      <c r="N17" s="8" t="s">
        <v>5</v>
      </c>
      <c r="O17" s="8"/>
    </row>
    <row r="18" spans="2:24" ht="16.2" thickBot="1" x14ac:dyDescent="0.3">
      <c r="B18" s="2" t="s">
        <v>18</v>
      </c>
      <c r="C18" s="16">
        <f>FINV(0.001,$C$13,$C$14)</f>
        <v>6.4605618497073616</v>
      </c>
      <c r="E18" s="3"/>
      <c r="F18" s="4"/>
    </row>
    <row r="19" spans="2:24" x14ac:dyDescent="0.25">
      <c r="E19" s="3"/>
      <c r="F19" s="5"/>
      <c r="N19" t="s">
        <v>0</v>
      </c>
      <c r="O19" t="s">
        <v>3</v>
      </c>
      <c r="P19" t="s">
        <v>1</v>
      </c>
      <c r="R19" t="s">
        <v>2</v>
      </c>
      <c r="T19">
        <f>EXP(GAMMALN(($C$13+$C$14)/2)-GAMMALN($C$13/2)-GAMMALN($C$14/2))</f>
        <v>283.67725372314459</v>
      </c>
    </row>
    <row r="20" spans="2:24" x14ac:dyDescent="0.25">
      <c r="E20" s="3"/>
      <c r="F20" s="6"/>
      <c r="N20">
        <v>0</v>
      </c>
      <c r="O20">
        <f t="shared" ref="O20:O51" si="0">N20^(($C$13-2)/2)/(1+$C$13/$C$14*N20)^(($C$13+$C$14)/2)</f>
        <v>0</v>
      </c>
      <c r="P20">
        <f t="shared" ref="P20:P83" si="1">O20*$T$19*$T$20</f>
        <v>0</v>
      </c>
      <c r="R20" t="s">
        <v>4</v>
      </c>
      <c r="T20">
        <f>(C13/C14)^(C13/2)</f>
        <v>3.125E-2</v>
      </c>
    </row>
    <row r="21" spans="2:24" x14ac:dyDescent="0.25">
      <c r="E21" s="3"/>
      <c r="F21" s="6"/>
      <c r="N21">
        <f>+N20+0.02</f>
        <v>0.02</v>
      </c>
      <c r="O21">
        <f t="shared" si="0"/>
        <v>2.6574752075486409E-3</v>
      </c>
      <c r="P21">
        <f t="shared" si="1"/>
        <v>2.3558289647335692E-2</v>
      </c>
    </row>
    <row r="22" spans="2:24" x14ac:dyDescent="0.25">
      <c r="E22" s="3"/>
      <c r="F22" s="6"/>
      <c r="N22">
        <f>+N21+0.02</f>
        <v>0.04</v>
      </c>
      <c r="O22">
        <f t="shared" si="0"/>
        <v>7.0643598684949635E-3</v>
      </c>
      <c r="P22">
        <f t="shared" si="1"/>
        <v>6.2624943962707694E-2</v>
      </c>
    </row>
    <row r="23" spans="2:24" x14ac:dyDescent="0.25">
      <c r="E23" s="3"/>
      <c r="F23" s="6"/>
      <c r="N23">
        <f>+N22+0.02</f>
        <v>0.06</v>
      </c>
      <c r="O23">
        <f t="shared" si="0"/>
        <v>1.2201166326105194E-2</v>
      </c>
      <c r="P23">
        <f t="shared" si="1"/>
        <v>0.10816229236277597</v>
      </c>
    </row>
    <row r="24" spans="2:24" x14ac:dyDescent="0.25">
      <c r="E24" s="3"/>
      <c r="F24" s="6"/>
      <c r="N24">
        <f>+N23+0.02</f>
        <v>0.08</v>
      </c>
      <c r="O24">
        <f t="shared" si="0"/>
        <v>1.7665780642543896E-2</v>
      </c>
      <c r="P24">
        <f t="shared" si="1"/>
        <v>0.15660562929851066</v>
      </c>
      <c r="R24" t="s">
        <v>8</v>
      </c>
    </row>
    <row r="25" spans="2:24" x14ac:dyDescent="0.25">
      <c r="E25" s="3"/>
      <c r="F25" s="6"/>
      <c r="N25">
        <f>+N20+0.1</f>
        <v>0.1</v>
      </c>
      <c r="O25">
        <f t="shared" si="0"/>
        <v>2.3224783948387562E-2</v>
      </c>
      <c r="P25">
        <f t="shared" si="1"/>
        <v>0.20588571652474857</v>
      </c>
      <c r="R25" t="s">
        <v>6</v>
      </c>
      <c r="S25" t="s">
        <v>9</v>
      </c>
      <c r="T25" t="s">
        <v>1</v>
      </c>
      <c r="X25" t="s">
        <v>7</v>
      </c>
    </row>
    <row r="26" spans="2:24" x14ac:dyDescent="0.25">
      <c r="E26" s="3"/>
      <c r="F26" s="6"/>
      <c r="N26">
        <f t="shared" ref="N26:N66" si="2">+N25+0.1</f>
        <v>0.2</v>
      </c>
      <c r="O26">
        <f t="shared" si="0"/>
        <v>4.8604754639665612E-2</v>
      </c>
      <c r="P26">
        <f t="shared" si="1"/>
        <v>0.43087697856461282</v>
      </c>
      <c r="R26" s="10">
        <f>C15</f>
        <v>2.1582272201684241</v>
      </c>
      <c r="T26" s="12">
        <v>-0.02</v>
      </c>
      <c r="U26" s="11"/>
      <c r="W26" s="11"/>
      <c r="X26">
        <v>-0.02</v>
      </c>
    </row>
    <row r="27" spans="2:24" x14ac:dyDescent="0.25">
      <c r="E27" s="3"/>
      <c r="F27" s="6"/>
      <c r="N27">
        <f t="shared" si="2"/>
        <v>0.30000000000000004</v>
      </c>
      <c r="O27">
        <f t="shared" si="0"/>
        <v>6.6538970777725095E-2</v>
      </c>
      <c r="P27">
        <f t="shared" si="1"/>
        <v>0.5898622654934258</v>
      </c>
      <c r="R27" s="10">
        <f>R26</f>
        <v>2.1582272201684241</v>
      </c>
      <c r="S27">
        <f>R27^(($C$13-2)/2)/(1+$C$13/$C$14*R27)^(($C$13+$C$14)/2)</f>
        <v>1.4411171191878512E-2</v>
      </c>
      <c r="T27">
        <f>S27*$T$19*$T$20</f>
        <v>0.12775379583269353</v>
      </c>
      <c r="U27" s="11"/>
      <c r="V27" s="12"/>
      <c r="W27" s="11"/>
      <c r="X27">
        <v>0.05</v>
      </c>
    </row>
    <row r="28" spans="2:24" x14ac:dyDescent="0.25">
      <c r="E28" s="3"/>
      <c r="F28" s="6"/>
      <c r="N28">
        <f t="shared" si="2"/>
        <v>0.4</v>
      </c>
      <c r="O28">
        <f t="shared" si="0"/>
        <v>7.6856645017409533E-2</v>
      </c>
      <c r="P28">
        <f t="shared" si="1"/>
        <v>0.68132756215354184</v>
      </c>
    </row>
    <row r="29" spans="2:24" x14ac:dyDescent="0.25">
      <c r="N29">
        <f>+N28+0.1</f>
        <v>0.5</v>
      </c>
      <c r="O29">
        <f t="shared" si="0"/>
        <v>8.110515823076575E-2</v>
      </c>
      <c r="P29">
        <f t="shared" si="1"/>
        <v>0.71899026717764769</v>
      </c>
    </row>
    <row r="30" spans="2:24" x14ac:dyDescent="0.25">
      <c r="N30">
        <f t="shared" si="2"/>
        <v>0.6</v>
      </c>
      <c r="O30">
        <f t="shared" si="0"/>
        <v>8.1003516202986417E-2</v>
      </c>
      <c r="P30">
        <f t="shared" si="1"/>
        <v>0.71808921932441971</v>
      </c>
      <c r="R30" t="s">
        <v>10</v>
      </c>
    </row>
    <row r="31" spans="2:24" x14ac:dyDescent="0.25">
      <c r="N31">
        <f t="shared" si="2"/>
        <v>0.7</v>
      </c>
      <c r="O31">
        <f t="shared" si="0"/>
        <v>7.8014212226401231E-2</v>
      </c>
      <c r="P31">
        <f t="shared" si="1"/>
        <v>0.69158929611750219</v>
      </c>
      <c r="R31" t="s">
        <v>6</v>
      </c>
      <c r="S31" t="s">
        <v>9</v>
      </c>
      <c r="T31" t="s">
        <v>1</v>
      </c>
    </row>
    <row r="32" spans="2:24" x14ac:dyDescent="0.25">
      <c r="N32">
        <f t="shared" si="2"/>
        <v>0.79999999999999993</v>
      </c>
      <c r="O32">
        <f t="shared" si="0"/>
        <v>7.3260420127943635E-2</v>
      </c>
      <c r="P32">
        <f t="shared" si="1"/>
        <v>0.64944733714058855</v>
      </c>
      <c r="R32" s="10">
        <f>C16</f>
        <v>2.7108898372096917</v>
      </c>
      <c r="T32" s="12">
        <v>-0.02</v>
      </c>
      <c r="U32" s="11"/>
      <c r="W32" s="11"/>
    </row>
    <row r="33" spans="14:23" x14ac:dyDescent="0.25">
      <c r="N33">
        <f t="shared" si="2"/>
        <v>0.89999999999999991</v>
      </c>
      <c r="O33">
        <f t="shared" si="0"/>
        <v>6.7555802195044284E-2</v>
      </c>
      <c r="P33">
        <f t="shared" si="1"/>
        <v>0.59887638874231708</v>
      </c>
      <c r="R33" s="10">
        <f>R32</f>
        <v>2.7108898372096917</v>
      </c>
      <c r="S33">
        <f>R33^(($C$13-2)/2)/(1+$C$13/$C$14*R33)^(($C$13+$C$14)/2)</f>
        <v>6.9289324034036903E-3</v>
      </c>
      <c r="T33">
        <f>S33*$T$19*$T$20</f>
        <v>6.1424391107214586E-2</v>
      </c>
      <c r="U33" s="11"/>
      <c r="V33" s="12"/>
      <c r="W33" s="11"/>
    </row>
    <row r="34" spans="14:23" x14ac:dyDescent="0.25">
      <c r="N34">
        <f t="shared" si="2"/>
        <v>0.99999999999999989</v>
      </c>
      <c r="O34">
        <f t="shared" si="0"/>
        <v>6.146456854396451E-2</v>
      </c>
      <c r="P34">
        <f t="shared" si="1"/>
        <v>0.54487812518218226</v>
      </c>
    </row>
    <row r="35" spans="14:23" x14ac:dyDescent="0.25">
      <c r="N35">
        <f t="shared" si="2"/>
        <v>1.0999999999999999</v>
      </c>
      <c r="O35">
        <f t="shared" si="0"/>
        <v>5.536199325880678E-2</v>
      </c>
      <c r="P35">
        <f t="shared" si="1"/>
        <v>0.4907793190092985</v>
      </c>
    </row>
    <row r="36" spans="14:23" x14ac:dyDescent="0.25">
      <c r="N36">
        <f t="shared" si="2"/>
        <v>1.2</v>
      </c>
      <c r="O36">
        <f t="shared" si="0"/>
        <v>4.948572817618125E-2</v>
      </c>
      <c r="P36">
        <f t="shared" si="1"/>
        <v>0.43868673335966041</v>
      </c>
      <c r="R36" t="s">
        <v>11</v>
      </c>
    </row>
    <row r="37" spans="14:23" x14ac:dyDescent="0.25">
      <c r="N37">
        <f t="shared" si="2"/>
        <v>1.3</v>
      </c>
      <c r="O37">
        <f t="shared" si="0"/>
        <v>4.397608364892662E-2</v>
      </c>
      <c r="P37">
        <f t="shared" si="1"/>
        <v>0.38984420746958709</v>
      </c>
      <c r="R37" t="s">
        <v>6</v>
      </c>
      <c r="S37" t="s">
        <v>9</v>
      </c>
      <c r="T37" t="s">
        <v>1</v>
      </c>
    </row>
    <row r="38" spans="14:23" x14ac:dyDescent="0.25">
      <c r="N38">
        <f t="shared" si="2"/>
        <v>1.4000000000000001</v>
      </c>
      <c r="O38">
        <f t="shared" si="0"/>
        <v>3.8906301441319388E-2</v>
      </c>
      <c r="P38">
        <f t="shared" si="1"/>
        <v>0.34490102329369704</v>
      </c>
      <c r="R38" s="10">
        <f>C17</f>
        <v>4.1026846305847338</v>
      </c>
      <c r="T38" s="12">
        <v>-0.02</v>
      </c>
    </row>
    <row r="39" spans="14:23" x14ac:dyDescent="0.25">
      <c r="N39">
        <f t="shared" si="2"/>
        <v>1.5000000000000002</v>
      </c>
      <c r="O39">
        <f t="shared" si="0"/>
        <v>3.4304663333062889E-2</v>
      </c>
      <c r="P39">
        <f t="shared" si="1"/>
        <v>0.30410789638188551</v>
      </c>
      <c r="R39" s="10">
        <f>R38</f>
        <v>4.1026846305847338</v>
      </c>
      <c r="S39">
        <f>R39^(($C$13-2)/2)/(1+$C$13/$C$14*R39)^(($C$13+$C$14)/2)</f>
        <v>1.2231800686206466E-3</v>
      </c>
      <c r="T39">
        <f>S39*$T$19*$T$20</f>
        <v>1.0843386333599768E-2</v>
      </c>
    </row>
    <row r="40" spans="14:23" x14ac:dyDescent="0.25">
      <c r="N40">
        <f t="shared" si="2"/>
        <v>1.6000000000000003</v>
      </c>
      <c r="O40">
        <f t="shared" si="0"/>
        <v>3.0170293009886585E-2</v>
      </c>
      <c r="P40">
        <f t="shared" si="1"/>
        <v>0.26745705828335037</v>
      </c>
    </row>
    <row r="41" spans="14:23" x14ac:dyDescent="0.25">
      <c r="N41">
        <f t="shared" si="2"/>
        <v>1.7000000000000004</v>
      </c>
      <c r="O41">
        <f t="shared" si="0"/>
        <v>2.648424383944609E-2</v>
      </c>
      <c r="P41">
        <f t="shared" si="1"/>
        <v>0.23478054872838056</v>
      </c>
    </row>
    <row r="42" spans="14:23" x14ac:dyDescent="0.25">
      <c r="N42">
        <f t="shared" si="2"/>
        <v>1.8000000000000005</v>
      </c>
      <c r="O42">
        <f t="shared" si="0"/>
        <v>2.3217140509078707E-2</v>
      </c>
      <c r="P42">
        <f t="shared" si="1"/>
        <v>0.20581795809124434</v>
      </c>
      <c r="R42" t="s">
        <v>12</v>
      </c>
    </row>
    <row r="43" spans="14:23" x14ac:dyDescent="0.25">
      <c r="N43">
        <f t="shared" si="2"/>
        <v>1.9000000000000006</v>
      </c>
      <c r="O43">
        <f t="shared" si="0"/>
        <v>2.03343431186171E-2</v>
      </c>
      <c r="P43">
        <f t="shared" si="1"/>
        <v>0.18026220662979445</v>
      </c>
      <c r="R43" t="s">
        <v>6</v>
      </c>
      <c r="S43" t="s">
        <v>9</v>
      </c>
      <c r="T43" t="s">
        <v>1</v>
      </c>
    </row>
    <row r="44" spans="14:23" x14ac:dyDescent="0.25">
      <c r="N44">
        <f t="shared" si="2"/>
        <v>2.0000000000000004</v>
      </c>
      <c r="O44">
        <f t="shared" si="0"/>
        <v>1.7799354604561626E-2</v>
      </c>
      <c r="P44">
        <f t="shared" si="1"/>
        <v>0.15778975100832657</v>
      </c>
      <c r="R44" s="10">
        <f>C18</f>
        <v>6.4605618497073616</v>
      </c>
      <c r="T44" s="12">
        <v>-0.02</v>
      </c>
    </row>
    <row r="45" spans="14:23" x14ac:dyDescent="0.25">
      <c r="N45">
        <f t="shared" si="2"/>
        <v>2.1000000000000005</v>
      </c>
      <c r="O45">
        <f t="shared" si="0"/>
        <v>1.5575998477665963E-2</v>
      </c>
      <c r="P45">
        <f t="shared" si="1"/>
        <v>0.13807988975438004</v>
      </c>
      <c r="R45" s="10">
        <f>R44</f>
        <v>6.4605618497073616</v>
      </c>
      <c r="S45">
        <f>R45^(($C$13-2)/2)/(1+$C$13/$C$14*R45)^(($C$13+$C$14)/2)</f>
        <v>9.9247066454572741E-5</v>
      </c>
      <c r="T45">
        <f>S45*$T$19*$T$20</f>
        <v>8.7981672662223824E-4</v>
      </c>
    </row>
    <row r="46" spans="14:23" x14ac:dyDescent="0.25">
      <c r="N46">
        <f t="shared" si="2"/>
        <v>2.2000000000000006</v>
      </c>
      <c r="O46">
        <f t="shared" si="0"/>
        <v>1.3629746991120668E-2</v>
      </c>
      <c r="P46">
        <f t="shared" si="1"/>
        <v>0.12082653735570013</v>
      </c>
    </row>
    <row r="47" spans="14:23" x14ac:dyDescent="0.25">
      <c r="N47">
        <f t="shared" si="2"/>
        <v>2.3000000000000007</v>
      </c>
      <c r="O47">
        <f t="shared" si="0"/>
        <v>1.1928470955989414E-2</v>
      </c>
      <c r="P47">
        <f t="shared" si="1"/>
        <v>0.10574487130973032</v>
      </c>
    </row>
    <row r="48" spans="14:23" x14ac:dyDescent="0.25">
      <c r="N48">
        <f t="shared" si="2"/>
        <v>2.4000000000000008</v>
      </c>
      <c r="O48">
        <f t="shared" si="0"/>
        <v>1.0442802858320773E-2</v>
      </c>
      <c r="P48">
        <f t="shared" si="1"/>
        <v>9.2574551125645041E-2</v>
      </c>
    </row>
    <row r="49" spans="14:16" x14ac:dyDescent="0.25">
      <c r="N49">
        <f t="shared" si="2"/>
        <v>2.5000000000000009</v>
      </c>
      <c r="O49">
        <f t="shared" si="0"/>
        <v>9.1462474418491611E-3</v>
      </c>
      <c r="P49">
        <f t="shared" si="1"/>
        <v>8.1080698630503337E-2</v>
      </c>
    </row>
    <row r="50" spans="14:16" x14ac:dyDescent="0.25">
      <c r="N50">
        <f t="shared" si="2"/>
        <v>2.600000000000001</v>
      </c>
      <c r="O50">
        <f t="shared" si="0"/>
        <v>8.015132741967794E-3</v>
      </c>
      <c r="P50">
        <f t="shared" si="1"/>
        <v>7.1053463889621291E-2</v>
      </c>
    </row>
    <row r="51" spans="14:16" x14ac:dyDescent="0.25">
      <c r="N51">
        <f t="shared" si="2"/>
        <v>2.7000000000000011</v>
      </c>
      <c r="O51">
        <f t="shared" si="0"/>
        <v>7.0284652845320024E-3</v>
      </c>
      <c r="P51">
        <f t="shared" si="1"/>
        <v>6.2306741556390578E-2</v>
      </c>
    </row>
    <row r="52" spans="14:16" x14ac:dyDescent="0.25">
      <c r="N52">
        <f t="shared" si="2"/>
        <v>2.8000000000000012</v>
      </c>
      <c r="O52">
        <f t="shared" ref="O52:O83" si="3">N52^(($C$13-2)/2)/(1+$C$13/$C$14*N52)^(($C$13+$C$14)/2)</f>
        <v>6.167732500971264E-3</v>
      </c>
      <c r="P52">
        <f t="shared" si="1"/>
        <v>5.4676419299203451E-2</v>
      </c>
    </row>
    <row r="53" spans="14:16" x14ac:dyDescent="0.25">
      <c r="N53">
        <f t="shared" si="2"/>
        <v>2.9000000000000012</v>
      </c>
      <c r="O53">
        <f t="shared" si="3"/>
        <v>5.4166809305107987E-3</v>
      </c>
      <c r="P53">
        <f t="shared" si="1"/>
        <v>4.8018411583182215E-2</v>
      </c>
    </row>
    <row r="54" spans="14:16" x14ac:dyDescent="0.25">
      <c r="N54">
        <f t="shared" si="2"/>
        <v>3.0000000000000013</v>
      </c>
      <c r="O54">
        <f t="shared" si="3"/>
        <v>4.7610887105357024E-3</v>
      </c>
      <c r="P54">
        <f t="shared" si="1"/>
        <v>4.2206642816782367E-2</v>
      </c>
    </row>
    <row r="55" spans="14:16" x14ac:dyDescent="0.25">
      <c r="N55">
        <f t="shared" si="2"/>
        <v>3.1000000000000014</v>
      </c>
      <c r="O55">
        <f t="shared" si="3"/>
        <v>4.1885439167148059E-3</v>
      </c>
      <c r="P55">
        <f t="shared" si="1"/>
        <v>3.7131082356013742E-2</v>
      </c>
    </row>
    <row r="56" spans="14:16" x14ac:dyDescent="0.25">
      <c r="N56">
        <f t="shared" si="2"/>
        <v>3.2000000000000015</v>
      </c>
      <c r="O56">
        <f t="shared" si="3"/>
        <v>3.6882355848668171E-3</v>
      </c>
      <c r="P56">
        <f t="shared" si="1"/>
        <v>3.2695891931218579E-2</v>
      </c>
    </row>
    <row r="57" spans="14:16" x14ac:dyDescent="0.25">
      <c r="N57">
        <f t="shared" si="2"/>
        <v>3.3000000000000016</v>
      </c>
      <c r="O57">
        <f t="shared" si="3"/>
        <v>3.2507610682075833E-3</v>
      </c>
      <c r="P57">
        <f t="shared" si="1"/>
        <v>2.8817717885601349E-2</v>
      </c>
    </row>
    <row r="58" spans="14:16" x14ac:dyDescent="0.25">
      <c r="N58">
        <f t="shared" si="2"/>
        <v>3.4000000000000017</v>
      </c>
      <c r="O58">
        <f t="shared" si="3"/>
        <v>2.8679512875771362E-3</v>
      </c>
      <c r="P58">
        <f t="shared" si="1"/>
        <v>2.5424142033488702E-2</v>
      </c>
    </row>
    <row r="59" spans="14:16" x14ac:dyDescent="0.25">
      <c r="N59">
        <f t="shared" si="2"/>
        <v>3.5000000000000018</v>
      </c>
      <c r="O59">
        <f t="shared" si="3"/>
        <v>2.5327140858440794E-3</v>
      </c>
      <c r="P59">
        <f t="shared" si="1"/>
        <v>2.2452293010567909E-2</v>
      </c>
    </row>
    <row r="60" spans="14:16" x14ac:dyDescent="0.25">
      <c r="N60">
        <f t="shared" si="2"/>
        <v>3.6000000000000019</v>
      </c>
      <c r="O60">
        <f t="shared" si="3"/>
        <v>2.2388950659108621E-3</v>
      </c>
      <c r="P60">
        <f t="shared" si="1"/>
        <v>1.9847612614746629E-2</v>
      </c>
    </row>
    <row r="61" spans="14:16" x14ac:dyDescent="0.25">
      <c r="N61">
        <f t="shared" si="2"/>
        <v>3.700000000000002</v>
      </c>
      <c r="O61">
        <f t="shared" si="3"/>
        <v>1.98115480930103E-3</v>
      </c>
      <c r="P61">
        <f t="shared" si="1"/>
        <v>1.7562767359466137E-2</v>
      </c>
    </row>
    <row r="62" spans="14:16" x14ac:dyDescent="0.25">
      <c r="N62">
        <f t="shared" si="2"/>
        <v>3.800000000000002</v>
      </c>
      <c r="O62">
        <f t="shared" si="3"/>
        <v>1.7548611235123684E-3</v>
      </c>
      <c r="P62">
        <f t="shared" si="1"/>
        <v>1.5556693255734397E-2</v>
      </c>
    </row>
    <row r="63" spans="14:16" x14ac:dyDescent="0.25">
      <c r="N63">
        <f t="shared" si="2"/>
        <v>3.9000000000000021</v>
      </c>
      <c r="O63">
        <f t="shared" si="3"/>
        <v>1.5559948706789927E-3</v>
      </c>
      <c r="P63">
        <f t="shared" si="1"/>
        <v>1.379376099129738E-2</v>
      </c>
    </row>
    <row r="64" spans="14:16" x14ac:dyDescent="0.25">
      <c r="N64">
        <f t="shared" si="2"/>
        <v>4.0000000000000018</v>
      </c>
      <c r="O64">
        <f t="shared" si="3"/>
        <v>1.3810679320049738E-3</v>
      </c>
      <c r="P64">
        <f t="shared" si="1"/>
        <v>1.2243048692383547E-2</v>
      </c>
    </row>
    <row r="65" spans="14:16" x14ac:dyDescent="0.25">
      <c r="N65">
        <f t="shared" si="2"/>
        <v>4.1000000000000014</v>
      </c>
      <c r="O65">
        <f t="shared" si="3"/>
        <v>1.2270519238581981E-3</v>
      </c>
      <c r="P65">
        <f t="shared" si="1"/>
        <v>1.0877709997993586E-2</v>
      </c>
    </row>
    <row r="66" spans="14:16" x14ac:dyDescent="0.25">
      <c r="N66">
        <f t="shared" si="2"/>
        <v>4.2000000000000011</v>
      </c>
      <c r="O66">
        <f t="shared" si="3"/>
        <v>1.0913163766074715E-3</v>
      </c>
      <c r="P66">
        <f t="shared" si="1"/>
        <v>9.6744260205968904E-3</v>
      </c>
    </row>
    <row r="67" spans="14:16" x14ac:dyDescent="0.25">
      <c r="N67">
        <f t="shared" ref="N67:N103" si="4">+N66+0.1</f>
        <v>4.3000000000000007</v>
      </c>
      <c r="O67">
        <f t="shared" si="3"/>
        <v>9.7157519911139298E-4</v>
      </c>
      <c r="P67">
        <f t="shared" si="1"/>
        <v>8.6129307584199167E-3</v>
      </c>
    </row>
    <row r="68" spans="14:16" x14ac:dyDescent="0.25">
      <c r="N68">
        <f t="shared" si="4"/>
        <v>4.4000000000000004</v>
      </c>
      <c r="O68">
        <f t="shared" si="3"/>
        <v>8.6584036906133931E-4</v>
      </c>
      <c r="P68">
        <f t="shared" si="1"/>
        <v>7.6756005643110843E-3</v>
      </c>
    </row>
    <row r="69" spans="14:16" x14ac:dyDescent="0.25">
      <c r="N69">
        <f t="shared" si="4"/>
        <v>4.5</v>
      </c>
      <c r="O69">
        <f t="shared" si="3"/>
        <v>7.723819050964155E-4</v>
      </c>
      <c r="P69">
        <f t="shared" si="1"/>
        <v>6.8470993019750515E-3</v>
      </c>
    </row>
    <row r="70" spans="14:16" x14ac:dyDescent="0.25">
      <c r="N70">
        <f t="shared" si="4"/>
        <v>4.5999999999999996</v>
      </c>
      <c r="O70">
        <f t="shared" si="3"/>
        <v>6.8969328651008943E-4</v>
      </c>
      <c r="P70">
        <f t="shared" si="1"/>
        <v>6.1140717946397529E-3</v>
      </c>
    </row>
    <row r="71" spans="14:16" x14ac:dyDescent="0.25">
      <c r="N71">
        <f t="shared" si="4"/>
        <v>4.6999999999999993</v>
      </c>
      <c r="O71">
        <f t="shared" si="3"/>
        <v>6.1646158811483483E-4</v>
      </c>
      <c r="P71">
        <f t="shared" si="1"/>
        <v>5.4648790731945205E-3</v>
      </c>
    </row>
    <row r="72" spans="14:16" x14ac:dyDescent="0.25">
      <c r="N72">
        <f t="shared" si="4"/>
        <v>4.7999999999999989</v>
      </c>
      <c r="O72">
        <f t="shared" si="3"/>
        <v>5.5154169033654206E-4</v>
      </c>
      <c r="P72">
        <f t="shared" si="1"/>
        <v>4.8893697508903527E-3</v>
      </c>
    </row>
    <row r="73" spans="14:16" x14ac:dyDescent="0.25">
      <c r="N73">
        <f t="shared" si="4"/>
        <v>4.8999999999999986</v>
      </c>
      <c r="O73">
        <f t="shared" si="3"/>
        <v>4.93934007600782E-4</v>
      </c>
      <c r="P73">
        <f t="shared" si="1"/>
        <v>4.3786825873955203E-3</v>
      </c>
    </row>
    <row r="74" spans="14:16" x14ac:dyDescent="0.25">
      <c r="N74">
        <f t="shared" si="4"/>
        <v>4.9999999999999982</v>
      </c>
      <c r="O74">
        <f t="shared" si="3"/>
        <v>4.4276525178190714E-4</v>
      </c>
      <c r="P74">
        <f t="shared" si="1"/>
        <v>3.9250759584227518E-3</v>
      </c>
    </row>
    <row r="75" spans="14:16" x14ac:dyDescent="0.25">
      <c r="N75">
        <f t="shared" si="4"/>
        <v>5.0999999999999979</v>
      </c>
      <c r="O75">
        <f t="shared" si="3"/>
        <v>3.9727181244686075E-4</v>
      </c>
      <c r="P75">
        <f t="shared" si="1"/>
        <v>3.5217805230169257E-3</v>
      </c>
    </row>
    <row r="76" spans="14:16" x14ac:dyDescent="0.25">
      <c r="N76">
        <f t="shared" si="4"/>
        <v>5.1999999999999975</v>
      </c>
      <c r="O76">
        <f t="shared" si="3"/>
        <v>3.5678539253263246E-4</v>
      </c>
      <c r="P76">
        <f t="shared" si="1"/>
        <v>3.1628718850684784E-3</v>
      </c>
    </row>
    <row r="77" spans="14:16" x14ac:dyDescent="0.25">
      <c r="N77">
        <f t="shared" si="4"/>
        <v>5.2999999999999972</v>
      </c>
      <c r="O77">
        <f t="shared" si="3"/>
        <v>3.2072058771212683E-4</v>
      </c>
      <c r="P77">
        <f t="shared" si="1"/>
        <v>2.8431604854577829E-3</v>
      </c>
    </row>
    <row r="78" spans="14:16" x14ac:dyDescent="0.25">
      <c r="N78">
        <f t="shared" si="4"/>
        <v>5.3999999999999968</v>
      </c>
      <c r="O78">
        <f t="shared" si="3"/>
        <v>2.8856414080034886E-4</v>
      </c>
      <c r="P78">
        <f t="shared" si="1"/>
        <v>2.5580963432881806E-3</v>
      </c>
    </row>
    <row r="79" spans="14:16" x14ac:dyDescent="0.25">
      <c r="N79">
        <f t="shared" si="4"/>
        <v>5.4999999999999964</v>
      </c>
      <c r="O79">
        <f t="shared" si="3"/>
        <v>2.5986563987678152E-4</v>
      </c>
      <c r="P79">
        <f t="shared" si="1"/>
        <v>2.3036865955391585E-3</v>
      </c>
    </row>
    <row r="80" spans="14:16" x14ac:dyDescent="0.25">
      <c r="N80">
        <f t="shared" si="4"/>
        <v>5.5999999999999961</v>
      </c>
      <c r="O80">
        <f t="shared" si="3"/>
        <v>2.342294610484846E-4</v>
      </c>
      <c r="P80">
        <f t="shared" si="1"/>
        <v>2.0764240703526993E-3</v>
      </c>
    </row>
    <row r="81" spans="14:16" x14ac:dyDescent="0.25">
      <c r="N81">
        <f t="shared" si="4"/>
        <v>5.6999999999999957</v>
      </c>
      <c r="O81">
        <f t="shared" si="3"/>
        <v>2.1130778459068752E-4</v>
      </c>
      <c r="P81">
        <f t="shared" si="1"/>
        <v>1.8732253757190013E-3</v>
      </c>
    </row>
    <row r="82" spans="14:16" x14ac:dyDescent="0.25">
      <c r="N82">
        <f t="shared" si="4"/>
        <v>5.7999999999999954</v>
      </c>
      <c r="O82">
        <f t="shared" si="3"/>
        <v>1.9079453715379642E-4</v>
      </c>
      <c r="P82">
        <f t="shared" si="1"/>
        <v>1.6913771976614827E-3</v>
      </c>
    </row>
    <row r="83" spans="14:16" x14ac:dyDescent="0.25">
      <c r="N83">
        <f t="shared" si="4"/>
        <v>5.899999999999995</v>
      </c>
      <c r="O83">
        <f t="shared" si="3"/>
        <v>1.7242013333103074E-4</v>
      </c>
      <c r="P83">
        <f t="shared" si="1"/>
        <v>1.5284896846851632E-3</v>
      </c>
    </row>
    <row r="84" spans="14:16" x14ac:dyDescent="0.25">
      <c r="N84">
        <f t="shared" si="4"/>
        <v>5.9999999999999947</v>
      </c>
      <c r="O84">
        <f t="shared" ref="O84:O115" si="5">N84^(($C$13-2)/2)/(1+$C$13/$C$14*N84)^(($C$13+$C$14)/2)</f>
        <v>1.5594690759293978E-4</v>
      </c>
      <c r="P84">
        <f t="shared" ref="P84:P147" si="6">O84*$T$19*$T$20</f>
        <v>1.3824559522681926E-3</v>
      </c>
    </row>
    <row r="85" spans="14:16" x14ac:dyDescent="0.25">
      <c r="N85">
        <f t="shared" si="4"/>
        <v>6.0999999999999943</v>
      </c>
      <c r="O85">
        <f t="shared" si="5"/>
        <v>1.4116514281144844E-4</v>
      </c>
      <c r="P85">
        <f t="shared" si="6"/>
        <v>1.25141687606835E-3</v>
      </c>
    </row>
    <row r="86" spans="14:16" x14ac:dyDescent="0.25">
      <c r="N86">
        <f t="shared" si="4"/>
        <v>6.199999999999994</v>
      </c>
      <c r="O86">
        <f t="shared" si="5"/>
        <v>1.2788961466371794E-4</v>
      </c>
      <c r="P86">
        <f t="shared" si="6"/>
        <v>1.1337304583598346E-3</v>
      </c>
    </row>
    <row r="87" spans="14:16" x14ac:dyDescent="0.25">
      <c r="N87">
        <f t="shared" si="4"/>
        <v>6.2999999999999936</v>
      </c>
      <c r="O87">
        <f t="shared" si="5"/>
        <v>1.1595658242631423E-4</v>
      </c>
      <c r="P87">
        <f t="shared" si="6"/>
        <v>1.0279451516818209E-3</v>
      </c>
    </row>
    <row r="88" spans="14:16" x14ac:dyDescent="0.25">
      <c r="N88">
        <f t="shared" si="4"/>
        <v>6.3999999999999932</v>
      </c>
      <c r="O88">
        <f t="shared" si="5"/>
        <v>1.0522116630357057E-4</v>
      </c>
      <c r="P88">
        <f t="shared" si="6"/>
        <v>9.3277660907947432E-4</v>
      </c>
    </row>
    <row r="89" spans="14:16" x14ac:dyDescent="0.25">
      <c r="N89">
        <f t="shared" si="4"/>
        <v>6.4999999999999929</v>
      </c>
      <c r="O89">
        <f t="shared" si="5"/>
        <v>9.5555059705733808E-5</v>
      </c>
      <c r="P89">
        <f t="shared" si="6"/>
        <v>8.4708740364605251E-4</v>
      </c>
    </row>
    <row r="90" spans="14:16" x14ac:dyDescent="0.25">
      <c r="N90">
        <f t="shared" si="4"/>
        <v>6.5999999999999925</v>
      </c>
      <c r="O90">
        <f t="shared" si="5"/>
        <v>8.6844531996182266E-5</v>
      </c>
      <c r="P90">
        <f t="shared" si="6"/>
        <v>7.6986932304839832E-4</v>
      </c>
    </row>
    <row r="91" spans="14:16" x14ac:dyDescent="0.25">
      <c r="N91">
        <f t="shared" si="4"/>
        <v>6.6999999999999922</v>
      </c>
      <c r="O91">
        <f t="shared" si="5"/>
        <v>7.898868332932655E-5</v>
      </c>
      <c r="P91">
        <f t="shared" si="6"/>
        <v>7.0022789881470278E-4</v>
      </c>
    </row>
    <row r="92" spans="14:16" x14ac:dyDescent="0.25">
      <c r="N92">
        <f t="shared" si="4"/>
        <v>6.7999999999999918</v>
      </c>
      <c r="O92">
        <f t="shared" si="5"/>
        <v>7.1897918444735419E-5</v>
      </c>
      <c r="P92">
        <f t="shared" si="6"/>
        <v>6.3736887665041147E-4</v>
      </c>
    </row>
    <row r="93" spans="14:16" x14ac:dyDescent="0.25">
      <c r="N93">
        <f t="shared" si="4"/>
        <v>6.8999999999999915</v>
      </c>
      <c r="O93">
        <f t="shared" si="5"/>
        <v>6.5492610791179599E-5</v>
      </c>
      <c r="P93">
        <f t="shared" si="6"/>
        <v>5.805863740125191E-4</v>
      </c>
    </row>
    <row r="94" spans="14:16" x14ac:dyDescent="0.25">
      <c r="N94">
        <f t="shared" si="4"/>
        <v>6.9999999999999911</v>
      </c>
      <c r="O94">
        <f t="shared" si="5"/>
        <v>5.9701932231779757E-5</v>
      </c>
      <c r="P94">
        <f t="shared" si="6"/>
        <v>5.2925250554614284E-4</v>
      </c>
    </row>
    <row r="95" spans="14:16" x14ac:dyDescent="0.25">
      <c r="N95">
        <f t="shared" si="4"/>
        <v>7.0999999999999908</v>
      </c>
      <c r="O95">
        <f t="shared" si="5"/>
        <v>5.4462826918218369E-5</v>
      </c>
      <c r="P95">
        <f t="shared" si="6"/>
        <v>4.8280828656747319E-4</v>
      </c>
    </row>
    <row r="96" spans="14:16" x14ac:dyDescent="0.25">
      <c r="N96">
        <f t="shared" si="4"/>
        <v>7.1999999999999904</v>
      </c>
      <c r="O96">
        <f t="shared" si="5"/>
        <v>4.9719110795101537E-5</v>
      </c>
      <c r="P96">
        <f t="shared" si="6"/>
        <v>4.4075565024722361E-4</v>
      </c>
    </row>
    <row r="97" spans="14:16" x14ac:dyDescent="0.25">
      <c r="N97">
        <f t="shared" si="4"/>
        <v>7.2999999999999901</v>
      </c>
      <c r="O97">
        <f t="shared" si="5"/>
        <v>4.5420680670961397E-5</v>
      </c>
      <c r="P97">
        <f t="shared" si="6"/>
        <v>4.0265043609294518E-4</v>
      </c>
    </row>
    <row r="98" spans="14:16" x14ac:dyDescent="0.25">
      <c r="N98">
        <f t="shared" si="4"/>
        <v>7.3999999999999897</v>
      </c>
      <c r="O98">
        <f t="shared" si="5"/>
        <v>4.1522818926473088E-5</v>
      </c>
      <c r="P98">
        <f t="shared" si="6"/>
        <v>3.6809622624704052E-4</v>
      </c>
    </row>
    <row r="99" spans="14:16" x14ac:dyDescent="0.25">
      <c r="N99">
        <f t="shared" si="4"/>
        <v>7.4999999999999893</v>
      </c>
      <c r="O99">
        <f t="shared" si="5"/>
        <v>3.7985581771550317E-5</v>
      </c>
      <c r="P99">
        <f t="shared" si="6"/>
        <v>3.3673892243841672E-4</v>
      </c>
    </row>
    <row r="100" spans="14:16" x14ac:dyDescent="0.25">
      <c r="N100">
        <f t="shared" si="4"/>
        <v>7.599999999999989</v>
      </c>
      <c r="O100">
        <f t="shared" si="5"/>
        <v>3.4773260552375106E-5</v>
      </c>
      <c r="P100">
        <f t="shared" si="6"/>
        <v>3.0826197051553523E-4</v>
      </c>
    </row>
    <row r="101" spans="14:16" x14ac:dyDescent="0.25">
      <c r="N101">
        <f t="shared" si="4"/>
        <v>7.6999999999999886</v>
      </c>
      <c r="O101">
        <f t="shared" si="5"/>
        <v>3.1853906982518754E-5</v>
      </c>
      <c r="P101">
        <f t="shared" si="6"/>
        <v>2.8238215166104437E-4</v>
      </c>
    </row>
    <row r="102" spans="14:16" x14ac:dyDescent="0.25">
      <c r="N102">
        <f t="shared" si="4"/>
        <v>7.7999999999999883</v>
      </c>
      <c r="O102">
        <f t="shared" si="5"/>
        <v>2.9198914359415677E-5</v>
      </c>
      <c r="P102">
        <f t="shared" si="6"/>
        <v>2.5884586991176036E-4</v>
      </c>
    </row>
    <row r="103" spans="14:16" x14ac:dyDescent="0.25">
      <c r="N103">
        <f t="shared" si="4"/>
        <v>7.8999999999999879</v>
      </c>
      <c r="O103">
        <f t="shared" si="5"/>
        <v>2.678264785451864E-5</v>
      </c>
      <c r="P103">
        <f t="shared" si="6"/>
        <v>2.3742587471262244E-4</v>
      </c>
    </row>
    <row r="104" spans="14:16" x14ac:dyDescent="0.25">
      <c r="N104">
        <f t="shared" ref="N104:N126" si="7">+N103+0.1</f>
        <v>7.9999999999999876</v>
      </c>
      <c r="O104">
        <f t="shared" si="5"/>
        <v>2.4582117854745422E-5</v>
      </c>
      <c r="P104">
        <f t="shared" si="6"/>
        <v>2.1791836511665186E-4</v>
      </c>
    </row>
    <row r="105" spans="14:16" x14ac:dyDescent="0.25">
      <c r="N105">
        <f t="shared" si="7"/>
        <v>8.0999999999999872</v>
      </c>
      <c r="O105">
        <f t="shared" si="5"/>
        <v>2.2576691103395495E-5</v>
      </c>
      <c r="P105">
        <f t="shared" si="6"/>
        <v>2.0014042907396827E-4</v>
      </c>
    </row>
    <row r="106" spans="14:16" x14ac:dyDescent="0.25">
      <c r="N106">
        <f t="shared" si="7"/>
        <v>8.1999999999999869</v>
      </c>
      <c r="O106">
        <f t="shared" si="5"/>
        <v>2.0747835056938341E-5</v>
      </c>
      <c r="P106">
        <f t="shared" si="6"/>
        <v>1.8392777717665787E-4</v>
      </c>
    </row>
    <row r="107" spans="14:16" x14ac:dyDescent="0.25">
      <c r="N107">
        <f t="shared" si="7"/>
        <v>8.2999999999999865</v>
      </c>
      <c r="O107">
        <f t="shared" si="5"/>
        <v>1.9078891454E-5</v>
      </c>
      <c r="P107">
        <f t="shared" si="6"/>
        <v>1.6913273536727167E-4</v>
      </c>
    </row>
    <row r="108" spans="14:16" x14ac:dyDescent="0.25">
      <c r="N108">
        <f t="shared" si="7"/>
        <v>8.3999999999999861</v>
      </c>
      <c r="O108">
        <f t="shared" si="5"/>
        <v>1.7554875596565242E-5</v>
      </c>
      <c r="P108">
        <f t="shared" si="6"/>
        <v>1.5562246558390867E-4</v>
      </c>
    </row>
    <row r="109" spans="14:16" x14ac:dyDescent="0.25">
      <c r="N109">
        <f t="shared" si="7"/>
        <v>8.4999999999999858</v>
      </c>
      <c r="O109">
        <f t="shared" si="5"/>
        <v>1.616229828123642E-5</v>
      </c>
      <c r="P109">
        <f t="shared" si="6"/>
        <v>1.4327738719610773E-4</v>
      </c>
    </row>
    <row r="110" spans="14:16" x14ac:dyDescent="0.25">
      <c r="N110">
        <f t="shared" si="7"/>
        <v>8.5999999999999854</v>
      </c>
      <c r="O110">
        <f t="shared" si="5"/>
        <v>1.4889007699264597E-5</v>
      </c>
      <c r="P110">
        <f t="shared" si="6"/>
        <v>1.3198977546219177E-4</v>
      </c>
    </row>
    <row r="111" spans="14:16" x14ac:dyDescent="0.25">
      <c r="N111">
        <f t="shared" si="7"/>
        <v>8.6999999999999851</v>
      </c>
      <c r="O111">
        <f t="shared" si="5"/>
        <v>1.3724048955663556E-5</v>
      </c>
      <c r="P111">
        <f t="shared" si="6"/>
        <v>1.2166251617826963E-4</v>
      </c>
    </row>
    <row r="112" spans="14:16" x14ac:dyDescent="0.25">
      <c r="N112">
        <f t="shared" si="7"/>
        <v>8.7999999999999847</v>
      </c>
      <c r="O112">
        <f t="shared" si="5"/>
        <v>1.2657539146639723E-5</v>
      </c>
      <c r="P112">
        <f t="shared" si="6"/>
        <v>1.1220799825037349E-4</v>
      </c>
    </row>
    <row r="113" spans="14:16" x14ac:dyDescent="0.25">
      <c r="N113">
        <f t="shared" si="7"/>
        <v>8.8999999999999844</v>
      </c>
      <c r="O113">
        <f t="shared" si="5"/>
        <v>1.168055618651393E-5</v>
      </c>
      <c r="P113">
        <f t="shared" si="6"/>
        <v>1.035471281546612E-4</v>
      </c>
    </row>
    <row r="114" spans="14:16" x14ac:dyDescent="0.25">
      <c r="N114">
        <f t="shared" si="7"/>
        <v>8.999999999999984</v>
      </c>
      <c r="O114">
        <f t="shared" si="5"/>
        <v>1.0785039795180314E-5</v>
      </c>
      <c r="P114">
        <f t="shared" si="6"/>
        <v>9.5608452199736786E-5</v>
      </c>
    </row>
    <row r="115" spans="14:16" x14ac:dyDescent="0.25">
      <c r="N115">
        <f t="shared" si="7"/>
        <v>9.0999999999999837</v>
      </c>
      <c r="O115">
        <f t="shared" si="5"/>
        <v>9.963703249181422E-6</v>
      </c>
      <c r="P115">
        <f t="shared" si="6"/>
        <v>8.8327374207504945E-5</v>
      </c>
    </row>
    <row r="116" spans="14:16" x14ac:dyDescent="0.25">
      <c r="N116">
        <f t="shared" si="7"/>
        <v>9.1999999999999833</v>
      </c>
      <c r="O116">
        <f t="shared" ref="O116:O147" si="8">N116^(($C$13-2)/2)/(1+$C$13/$C$14*N116)^(($C$13+$C$14)/2)</f>
        <v>9.2099546673323197E-6</v>
      </c>
      <c r="P116">
        <f t="shared" si="6"/>
        <v>8.1645457716984074E-5</v>
      </c>
    </row>
    <row r="117" spans="14:16" x14ac:dyDescent="0.25">
      <c r="N117">
        <f t="shared" si="7"/>
        <v>9.2999999999999829</v>
      </c>
      <c r="O117">
        <f t="shared" si="8"/>
        <v>8.5178267486604105E-6</v>
      </c>
      <c r="P117">
        <f t="shared" si="6"/>
        <v>7.5509803117172712E-5</v>
      </c>
    </row>
    <row r="118" spans="14:16" x14ac:dyDescent="0.25">
      <c r="N118">
        <f t="shared" si="7"/>
        <v>9.3999999999999826</v>
      </c>
      <c r="O118">
        <f t="shared" si="8"/>
        <v>7.8819140089779748E-6</v>
      </c>
      <c r="P118">
        <f t="shared" si="6"/>
        <v>6.9872491254651647E-5</v>
      </c>
    </row>
    <row r="119" spans="14:16" x14ac:dyDescent="0.25">
      <c r="N119">
        <f t="shared" si="7"/>
        <v>9.4999999999999822</v>
      </c>
      <c r="O119">
        <f t="shared" si="8"/>
        <v>7.2973166750312174E-6</v>
      </c>
      <c r="P119">
        <f t="shared" si="6"/>
        <v>6.4690086060030147E-5</v>
      </c>
    </row>
    <row r="120" spans="14:16" x14ac:dyDescent="0.25">
      <c r="N120">
        <f t="shared" si="7"/>
        <v>9.5999999999999819</v>
      </c>
      <c r="O120">
        <f t="shared" si="8"/>
        <v>6.7595904939270985E-6</v>
      </c>
      <c r="P120">
        <f t="shared" si="6"/>
        <v>5.9923189612822306E-5</v>
      </c>
    </row>
    <row r="121" spans="14:16" x14ac:dyDescent="0.25">
      <c r="N121">
        <f t="shared" si="7"/>
        <v>9.6999999999999815</v>
      </c>
      <c r="O121">
        <f t="shared" si="8"/>
        <v>6.2647018021993898E-6</v>
      </c>
      <c r="P121">
        <f t="shared" si="6"/>
        <v>5.553604383257367E-5</v>
      </c>
    </row>
    <row r="122" spans="14:16" x14ac:dyDescent="0.25">
      <c r="N122">
        <f t="shared" si="7"/>
        <v>9.7999999999999812</v>
      </c>
      <c r="O122">
        <f t="shared" si="8"/>
        <v>5.8089872749801865E-6</v>
      </c>
      <c r="P122">
        <f t="shared" si="6"/>
        <v>5.1496173658721019E-5</v>
      </c>
    </row>
    <row r="123" spans="14:16" x14ac:dyDescent="0.25">
      <c r="N123">
        <f t="shared" si="7"/>
        <v>9.8999999999999808</v>
      </c>
      <c r="O123">
        <f t="shared" si="8"/>
        <v>5.3891178426284975E-6</v>
      </c>
      <c r="P123">
        <f t="shared" si="6"/>
        <v>4.7774067174601561E-5</v>
      </c>
    </row>
    <row r="124" spans="14:16" x14ac:dyDescent="0.25">
      <c r="N124">
        <f t="shared" si="7"/>
        <v>9.9999999999999805</v>
      </c>
      <c r="O124">
        <f t="shared" si="8"/>
        <v>5.00206632099644E-6</v>
      </c>
      <c r="P124">
        <f t="shared" si="6"/>
        <v>4.4342888652540738E-5</v>
      </c>
    </row>
    <row r="125" spans="14:16" x14ac:dyDescent="0.25">
      <c r="N125">
        <f t="shared" si="7"/>
        <v>10.09999999999998</v>
      </c>
      <c r="O125">
        <f t="shared" si="8"/>
        <v>4.645078353293798E-6</v>
      </c>
      <c r="P125">
        <f t="shared" si="6"/>
        <v>4.1178220955975357E-5</v>
      </c>
    </row>
    <row r="126" spans="14:16" x14ac:dyDescent="0.25">
      <c r="N126">
        <f t="shared" si="7"/>
        <v>10.19999999999998</v>
      </c>
      <c r="O126">
        <f t="shared" si="8"/>
        <v>4.3156463071242049E-6</v>
      </c>
      <c r="P126">
        <f t="shared" si="6"/>
        <v>3.8257834138919534E-5</v>
      </c>
    </row>
    <row r="127" spans="14:16" x14ac:dyDescent="0.25">
      <c r="N127">
        <f t="shared" ref="N127:N190" si="9">+N126+0.1</f>
        <v>10.299999999999979</v>
      </c>
      <c r="O127">
        <f t="shared" si="8"/>
        <v>4.0114858104729337E-6</v>
      </c>
      <c r="P127">
        <f t="shared" si="6"/>
        <v>3.5561477439510148E-5</v>
      </c>
    </row>
    <row r="128" spans="14:16" x14ac:dyDescent="0.25">
      <c r="N128">
        <f t="shared" si="9"/>
        <v>10.399999999999979</v>
      </c>
      <c r="O128">
        <f t="shared" si="8"/>
        <v>3.7305146458972982E-6</v>
      </c>
      <c r="P128">
        <f t="shared" si="6"/>
        <v>3.3070692178816089E-5</v>
      </c>
    </row>
    <row r="129" spans="14:16" x14ac:dyDescent="0.25">
      <c r="N129">
        <f t="shared" si="9"/>
        <v>10.499999999999979</v>
      </c>
      <c r="O129">
        <f t="shared" si="8"/>
        <v>3.4708337534835671E-6</v>
      </c>
      <c r="P129">
        <f t="shared" si="6"/>
        <v>3.0768643353681629E-5</v>
      </c>
    </row>
    <row r="130" spans="14:16" x14ac:dyDescent="0.25">
      <c r="N130">
        <f t="shared" si="9"/>
        <v>10.599999999999978</v>
      </c>
      <c r="O130">
        <f t="shared" si="8"/>
        <v>3.230710120799091E-6</v>
      </c>
      <c r="P130">
        <f t="shared" si="6"/>
        <v>2.8639967957620464E-5</v>
      </c>
    </row>
    <row r="131" spans="14:16" x14ac:dyDescent="0.25">
      <c r="N131">
        <f t="shared" si="9"/>
        <v>10.699999999999978</v>
      </c>
      <c r="O131">
        <f t="shared" si="8"/>
        <v>3.0085613625267242E-6</v>
      </c>
      <c r="P131">
        <f t="shared" si="6"/>
        <v>2.6670638280598223E-5</v>
      </c>
    </row>
    <row r="132" spans="14:16" x14ac:dyDescent="0.25">
      <c r="N132">
        <f t="shared" si="9"/>
        <v>10.799999999999978</v>
      </c>
      <c r="O132">
        <f t="shared" si="8"/>
        <v>2.802941814107041E-6</v>
      </c>
      <c r="P132">
        <f t="shared" si="6"/>
        <v>2.4847838630364196E-5</v>
      </c>
    </row>
    <row r="133" spans="14:16" x14ac:dyDescent="0.25">
      <c r="N133">
        <f t="shared" si="9"/>
        <v>10.899999999999977</v>
      </c>
      <c r="O133">
        <f t="shared" si="8"/>
        <v>2.6125299828730734E-6</v>
      </c>
      <c r="P133">
        <f t="shared" si="6"/>
        <v>2.3159854087837732E-5</v>
      </c>
    </row>
    <row r="134" spans="14:16" x14ac:dyDescent="0.25">
      <c r="N134">
        <f t="shared" si="9"/>
        <v>10.999999999999977</v>
      </c>
      <c r="O134">
        <f t="shared" si="8"/>
        <v>2.436117217135831E-6</v>
      </c>
      <c r="P134">
        <f t="shared" si="6"/>
        <v>2.1595970059523813E-5</v>
      </c>
    </row>
    <row r="135" spans="14:16" x14ac:dyDescent="0.25">
      <c r="N135">
        <f t="shared" si="9"/>
        <v>11.099999999999977</v>
      </c>
      <c r="O135">
        <f t="shared" si="8"/>
        <v>2.2725974687286217E-6</v>
      </c>
      <c r="P135">
        <f t="shared" si="6"/>
        <v>2.0146381523347044E-5</v>
      </c>
    </row>
    <row r="136" spans="14:16" x14ac:dyDescent="0.25">
      <c r="N136">
        <f t="shared" si="9"/>
        <v>11.199999999999976</v>
      </c>
      <c r="O136">
        <f t="shared" si="8"/>
        <v>2.1209580378704062E-6</v>
      </c>
      <c r="P136">
        <f t="shared" si="6"/>
        <v>1.8802110982659566E-5</v>
      </c>
    </row>
    <row r="137" spans="14:16" x14ac:dyDescent="0.25">
      <c r="N137">
        <f t="shared" si="9"/>
        <v>11.299999999999976</v>
      </c>
      <c r="O137">
        <f t="shared" si="8"/>
        <v>1.9802712010625652E-6</v>
      </c>
      <c r="P137">
        <f t="shared" si="6"/>
        <v>1.7554934248264425E-5</v>
      </c>
    </row>
    <row r="138" spans="14:16" x14ac:dyDescent="0.25">
      <c r="N138">
        <f t="shared" si="9"/>
        <v>11.399999999999975</v>
      </c>
      <c r="O138">
        <f t="shared" si="8"/>
        <v>1.8496866332660447E-6</v>
      </c>
      <c r="P138">
        <f t="shared" si="6"/>
        <v>1.6397313261666277E-5</v>
      </c>
    </row>
    <row r="139" spans="14:16" x14ac:dyDescent="0.25">
      <c r="N139">
        <f t="shared" si="9"/>
        <v>11.499999999999975</v>
      </c>
      <c r="O139">
        <f t="shared" si="8"/>
        <v>1.7284245449684887E-6</v>
      </c>
      <c r="P139">
        <f t="shared" si="6"/>
        <v>1.5322335255760521E-5</v>
      </c>
    </row>
    <row r="140" spans="14:16" x14ac:dyDescent="0.25">
      <c r="N140">
        <f t="shared" si="9"/>
        <v>11.599999999999975</v>
      </c>
      <c r="O140">
        <f t="shared" si="8"/>
        <v>1.6157694630812408E-6</v>
      </c>
      <c r="P140">
        <f t="shared" si="6"/>
        <v>1.4323657623018945E-5</v>
      </c>
    </row>
    <row r="141" spans="14:16" x14ac:dyDescent="0.25">
      <c r="N141">
        <f t="shared" si="9"/>
        <v>11.699999999999974</v>
      </c>
      <c r="O141">
        <f t="shared" si="8"/>
        <v>1.5110645920214057E-6</v>
      </c>
      <c r="P141">
        <f t="shared" si="6"/>
        <v>1.3395457926966133E-5</v>
      </c>
    </row>
    <row r="142" spans="14:16" x14ac:dyDescent="0.25">
      <c r="N142">
        <f t="shared" si="9"/>
        <v>11.799999999999974</v>
      </c>
      <c r="O142">
        <f t="shared" si="8"/>
        <v>1.4137066979398404E-6</v>
      </c>
      <c r="P142">
        <f t="shared" si="6"/>
        <v>1.2532388551299657E-5</v>
      </c>
    </row>
    <row r="143" spans="14:16" x14ac:dyDescent="0.25">
      <c r="N143">
        <f t="shared" si="9"/>
        <v>11.899999999999974</v>
      </c>
      <c r="O143">
        <f t="shared" si="8"/>
        <v>1.3231414649440304E-6</v>
      </c>
      <c r="P143">
        <f t="shared" si="6"/>
        <v>1.1729535533204405E-5</v>
      </c>
    </row>
    <row r="144" spans="14:16" x14ac:dyDescent="0.25">
      <c r="N144">
        <f t="shared" si="9"/>
        <v>11.999999999999973</v>
      </c>
      <c r="O144">
        <f t="shared" si="8"/>
        <v>1.2388592774168786E-6</v>
      </c>
      <c r="P144">
        <f t="shared" si="6"/>
        <v>1.0982381173970608E-5</v>
      </c>
    </row>
    <row r="145" spans="14:16" x14ac:dyDescent="0.25">
      <c r="N145">
        <f t="shared" si="9"/>
        <v>12.099999999999973</v>
      </c>
      <c r="O145">
        <f t="shared" si="8"/>
        <v>1.1603913872201533E-6</v>
      </c>
      <c r="P145">
        <f t="shared" si="6"/>
        <v>1.0286770061581349E-5</v>
      </c>
    </row>
    <row r="146" spans="14:16" x14ac:dyDescent="0.25">
      <c r="N146">
        <f t="shared" si="9"/>
        <v>12.199999999999973</v>
      </c>
      <c r="O146">
        <f t="shared" si="8"/>
        <v>1.0873064287573893E-6</v>
      </c>
      <c r="P146">
        <f t="shared" si="6"/>
        <v>9.638878177044255E-6</v>
      </c>
    </row>
    <row r="147" spans="14:16" x14ac:dyDescent="0.25">
      <c r="N147">
        <f t="shared" si="9"/>
        <v>12.299999999999972</v>
      </c>
      <c r="O147">
        <f t="shared" si="8"/>
        <v>1.0192072486126246E-6</v>
      </c>
      <c r="P147">
        <f t="shared" si="6"/>
        <v>9.0351847894109873E-6</v>
      </c>
    </row>
    <row r="148" spans="14:16" x14ac:dyDescent="0.25">
      <c r="N148">
        <f t="shared" si="9"/>
        <v>12.399999999999972</v>
      </c>
      <c r="O148">
        <f t="shared" ref="O148:O179" si="10">N148^(($C$13-2)/2)/(1+$C$13/$C$14*N148)^(($C$13+$C$14)/2)</f>
        <v>9.5572801982643746E-7</v>
      </c>
      <c r="P148">
        <f t="shared" ref="P148:P211" si="11">O148*$T$19*$T$20</f>
        <v>8.4724468740819648E-6</v>
      </c>
    </row>
    <row r="149" spans="14:16" x14ac:dyDescent="0.25">
      <c r="N149">
        <f t="shared" si="9"/>
        <v>12.499999999999972</v>
      </c>
      <c r="O149">
        <f t="shared" si="10"/>
        <v>8.965316138643044E-7</v>
      </c>
      <c r="P149">
        <f t="shared" si="11"/>
        <v>7.9476758155313922E-6</v>
      </c>
    </row>
    <row r="150" spans="14:16" x14ac:dyDescent="0.25">
      <c r="N150">
        <f t="shared" si="9"/>
        <v>12.599999999999971</v>
      </c>
      <c r="O150">
        <f t="shared" si="10"/>
        <v>8.4130720601204585E-7</v>
      </c>
      <c r="P150">
        <f t="shared" si="11"/>
        <v>7.4581161793434068E-6</v>
      </c>
    </row>
    <row r="151" spans="14:16" x14ac:dyDescent="0.25">
      <c r="N151">
        <f t="shared" si="9"/>
        <v>12.699999999999971</v>
      </c>
      <c r="O151">
        <f t="shared" si="10"/>
        <v>7.8976809233396246E-7</v>
      </c>
      <c r="P151">
        <f t="shared" si="11"/>
        <v>7.0012263597332921E-6</v>
      </c>
    </row>
    <row r="152" spans="14:16" x14ac:dyDescent="0.25">
      <c r="N152">
        <f t="shared" si="9"/>
        <v>12.799999999999971</v>
      </c>
      <c r="O152">
        <f t="shared" si="10"/>
        <v>7.4164969848124017E-7</v>
      </c>
      <c r="P152">
        <f t="shared" si="11"/>
        <v>6.574660927804889E-6</v>
      </c>
    </row>
    <row r="153" spans="14:16" x14ac:dyDescent="0.25">
      <c r="N153">
        <f t="shared" si="9"/>
        <v>12.89999999999997</v>
      </c>
      <c r="O153">
        <f t="shared" si="10"/>
        <v>6.9670776256845337E-7</v>
      </c>
      <c r="P153">
        <f t="shared" si="11"/>
        <v>6.1762545229067348E-6</v>
      </c>
    </row>
    <row r="154" spans="14:16" x14ac:dyDescent="0.25">
      <c r="N154">
        <f t="shared" si="9"/>
        <v>12.99999999999997</v>
      </c>
      <c r="O154">
        <f t="shared" si="10"/>
        <v>6.5471667606797078E-7</v>
      </c>
      <c r="P154">
        <f t="shared" si="11"/>
        <v>5.8040071448033628E-6</v>
      </c>
    </row>
    <row r="155" spans="14:16" x14ac:dyDescent="0.25">
      <c r="N155">
        <f t="shared" si="9"/>
        <v>13.099999999999969</v>
      </c>
      <c r="O155">
        <f t="shared" si="10"/>
        <v>6.154679682276377E-7</v>
      </c>
      <c r="P155">
        <f t="shared" si="11"/>
        <v>5.4560707181681208E-6</v>
      </c>
    </row>
    <row r="156" spans="14:16" x14ac:dyDescent="0.25">
      <c r="N156">
        <f t="shared" si="9"/>
        <v>13.199999999999969</v>
      </c>
      <c r="O156">
        <f t="shared" si="10"/>
        <v>5.7876892091454135E-7</v>
      </c>
      <c r="P156">
        <f t="shared" si="11"/>
        <v>5.1307368132920302E-6</v>
      </c>
    </row>
    <row r="157" spans="14:16" x14ac:dyDescent="0.25">
      <c r="N157">
        <f t="shared" si="9"/>
        <v>13.299999999999969</v>
      </c>
      <c r="O157">
        <f t="shared" si="10"/>
        <v>5.4444130204401907E-7</v>
      </c>
      <c r="P157">
        <f t="shared" si="11"/>
        <v>4.826425418040637E-6</v>
      </c>
    </row>
    <row r="158" spans="14:16" x14ac:dyDescent="0.25">
      <c r="N158">
        <f t="shared" si="9"/>
        <v>13.399999999999968</v>
      </c>
      <c r="O158">
        <f t="shared" si="10"/>
        <v>5.1232020688303934E-7</v>
      </c>
      <c r="P158">
        <f t="shared" si="11"/>
        <v>4.5416746661079335E-6</v>
      </c>
    </row>
    <row r="159" spans="14:16" x14ac:dyDescent="0.25">
      <c r="N159">
        <f t="shared" si="9"/>
        <v>13.499999999999968</v>
      </c>
      <c r="O159">
        <f t="shared" si="10"/>
        <v>4.8225299753423097E-7</v>
      </c>
      <c r="P159">
        <f t="shared" si="11"/>
        <v>4.2751314356332831E-6</v>
      </c>
    </row>
    <row r="160" spans="14:16" x14ac:dyDescent="0.25">
      <c r="N160">
        <f t="shared" si="9"/>
        <v>13.599999999999968</v>
      </c>
      <c r="O160">
        <f t="shared" si="10"/>
        <v>4.5409833182259436E-7</v>
      </c>
      <c r="P160">
        <f t="shared" si="11"/>
        <v>4.0255427403654628E-6</v>
      </c>
    </row>
    <row r="161" spans="14:16" x14ac:dyDescent="0.25">
      <c r="N161">
        <f t="shared" si="9"/>
        <v>13.699999999999967</v>
      </c>
      <c r="O161">
        <f t="shared" si="10"/>
        <v>4.2772527363209843E-7</v>
      </c>
      <c r="P161">
        <f t="shared" si="11"/>
        <v>3.7917478428729447E-6</v>
      </c>
    </row>
    <row r="162" spans="14:16" x14ac:dyDescent="0.25">
      <c r="N162">
        <f t="shared" si="9"/>
        <v>13.799999999999967</v>
      </c>
      <c r="O162">
        <f t="shared" si="10"/>
        <v>4.0301247748325966E-7</v>
      </c>
      <c r="P162">
        <f t="shared" si="11"/>
        <v>3.5726710258941169E-6</v>
      </c>
    </row>
    <row r="163" spans="14:16" x14ac:dyDescent="0.25">
      <c r="N163">
        <f t="shared" si="9"/>
        <v>13.899999999999967</v>
      </c>
      <c r="O163">
        <f t="shared" si="10"/>
        <v>3.7984744081366449E-7</v>
      </c>
      <c r="P163">
        <f t="shared" si="11"/>
        <v>3.3673149638682826E-6</v>
      </c>
    </row>
    <row r="164" spans="14:16" x14ac:dyDescent="0.25">
      <c r="N164">
        <f t="shared" si="9"/>
        <v>13.999999999999966</v>
      </c>
      <c r="O164">
        <f t="shared" si="10"/>
        <v>3.5812581802894578E-7</v>
      </c>
      <c r="P164">
        <f t="shared" si="11"/>
        <v>3.1747546420564362E-6</v>
      </c>
    </row>
    <row r="165" spans="14:16" x14ac:dyDescent="0.25">
      <c r="N165">
        <f t="shared" si="9"/>
        <v>14.099999999999966</v>
      </c>
      <c r="O165">
        <f t="shared" si="10"/>
        <v>3.3775079093836721E-7</v>
      </c>
      <c r="P165">
        <f t="shared" si="11"/>
        <v>2.9941317755067489E-6</v>
      </c>
    </row>
    <row r="166" spans="14:16" x14ac:dyDescent="0.25">
      <c r="N166">
        <f t="shared" si="9"/>
        <v>14.199999999999966</v>
      </c>
      <c r="O166">
        <f t="shared" si="10"/>
        <v>3.1863249068307667E-7</v>
      </c>
      <c r="P166">
        <f t="shared" si="11"/>
        <v>2.824649684498145E-6</v>
      </c>
    </row>
    <row r="167" spans="14:16" x14ac:dyDescent="0.25">
      <c r="N167">
        <f t="shared" si="9"/>
        <v>14.299999999999965</v>
      </c>
      <c r="O167">
        <f t="shared" si="10"/>
        <v>3.0068746671148851E-7</v>
      </c>
      <c r="P167">
        <f t="shared" si="11"/>
        <v>2.665568587052641E-6</v>
      </c>
    </row>
    <row r="168" spans="14:16" x14ac:dyDescent="0.25">
      <c r="N168">
        <f t="shared" si="9"/>
        <v>14.399999999999965</v>
      </c>
      <c r="O168">
        <f t="shared" si="10"/>
        <v>2.8383819875992313E-7</v>
      </c>
      <c r="P168">
        <f t="shared" si="11"/>
        <v>2.5162012726855958E-6</v>
      </c>
    </row>
    <row r="169" spans="14:16" x14ac:dyDescent="0.25">
      <c r="N169">
        <f t="shared" si="9"/>
        <v>14.499999999999964</v>
      </c>
      <c r="O169">
        <f t="shared" si="10"/>
        <v>2.6801264816194995E-7</v>
      </c>
      <c r="P169">
        <f t="shared" si="11"/>
        <v>2.3759091248015422E-6</v>
      </c>
    </row>
    <row r="170" spans="14:16" x14ac:dyDescent="0.25">
      <c r="N170">
        <f t="shared" si="9"/>
        <v>14.599999999999964</v>
      </c>
      <c r="O170">
        <f t="shared" si="10"/>
        <v>2.5314384514043168E-7</v>
      </c>
      <c r="P170">
        <f t="shared" si="11"/>
        <v>2.244098462073583E-6</v>
      </c>
    </row>
    <row r="171" spans="14:16" x14ac:dyDescent="0.25">
      <c r="N171">
        <f t="shared" si="9"/>
        <v>14.699999999999964</v>
      </c>
      <c r="O171">
        <f t="shared" si="10"/>
        <v>2.3916950903581193E-7</v>
      </c>
      <c r="P171">
        <f t="shared" si="11"/>
        <v>2.1202171717997484E-6</v>
      </c>
    </row>
    <row r="172" spans="14:16" x14ac:dyDescent="0.25">
      <c r="N172">
        <f t="shared" si="9"/>
        <v>14.799999999999963</v>
      </c>
      <c r="O172">
        <f t="shared" si="10"/>
        <v>2.260316986954917E-7</v>
      </c>
      <c r="P172">
        <f t="shared" si="11"/>
        <v>2.0037516106348239E-6</v>
      </c>
    </row>
    <row r="173" spans="14:16" x14ac:dyDescent="0.25">
      <c r="N173">
        <f t="shared" si="9"/>
        <v>14.899999999999963</v>
      </c>
      <c r="O173">
        <f t="shared" si="10"/>
        <v>2.136764904951916E-7</v>
      </c>
      <c r="P173">
        <f t="shared" si="11"/>
        <v>1.8942237502773613E-6</v>
      </c>
    </row>
    <row r="174" spans="14:16" x14ac:dyDescent="0.25">
      <c r="N174">
        <f t="shared" si="9"/>
        <v>14.999999999999963</v>
      </c>
      <c r="O174">
        <f t="shared" si="10"/>
        <v>2.0205368168628227E-7</v>
      </c>
      <c r="P174">
        <f t="shared" si="11"/>
        <v>1.7911885476692182E-6</v>
      </c>
    </row>
    <row r="175" spans="14:16" x14ac:dyDescent="0.25">
      <c r="N175">
        <f t="shared" si="9"/>
        <v>15.099999999999962</v>
      </c>
      <c r="O175">
        <f t="shared" si="10"/>
        <v>1.9111651696558989E-7</v>
      </c>
      <c r="P175">
        <f t="shared" si="11"/>
        <v>1.6942315210603535E-6</v>
      </c>
    </row>
    <row r="176" spans="14:16" x14ac:dyDescent="0.25">
      <c r="N176">
        <f t="shared" si="9"/>
        <v>15.199999999999962</v>
      </c>
      <c r="O176">
        <f t="shared" si="10"/>
        <v>1.8082143634801764E-7</v>
      </c>
      <c r="P176">
        <f t="shared" si="11"/>
        <v>1.6029665149212513E-6</v>
      </c>
    </row>
    <row r="177" spans="14:16" x14ac:dyDescent="0.25">
      <c r="N177">
        <f t="shared" si="9"/>
        <v>15.299999999999962</v>
      </c>
      <c r="O177">
        <f t="shared" si="10"/>
        <v>1.7112784258929001E-7</v>
      </c>
      <c r="P177">
        <f t="shared" si="11"/>
        <v>1.5170336381655116E-6</v>
      </c>
    </row>
    <row r="178" spans="14:16" x14ac:dyDescent="0.25">
      <c r="N178">
        <f t="shared" si="9"/>
        <v>15.399999999999961</v>
      </c>
      <c r="O178">
        <f t="shared" si="10"/>
        <v>1.6199788655790214E-7</v>
      </c>
      <c r="P178">
        <f t="shared" si="11"/>
        <v>1.4360973614906E-6</v>
      </c>
    </row>
    <row r="179" spans="14:16" x14ac:dyDescent="0.25">
      <c r="N179">
        <f t="shared" si="9"/>
        <v>15.499999999999961</v>
      </c>
      <c r="O179">
        <f t="shared" si="10"/>
        <v>1.5339626909328461E-7</v>
      </c>
      <c r="P179">
        <f t="shared" si="11"/>
        <v>1.3598447608674831E-6</v>
      </c>
    </row>
    <row r="180" spans="14:16" x14ac:dyDescent="0.25">
      <c r="N180">
        <f t="shared" si="9"/>
        <v>15.599999999999961</v>
      </c>
      <c r="O180">
        <f t="shared" ref="O180:O211" si="12">N180^(($C$13-2)/2)/(1+$C$13/$C$14*N180)^(($C$13+$C$14)/2)</f>
        <v>1.4529005801273408E-7</v>
      </c>
      <c r="P180">
        <f t="shared" si="11"/>
        <v>1.2879838953227739E-6</v>
      </c>
    </row>
    <row r="181" spans="14:16" x14ac:dyDescent="0.25">
      <c r="N181">
        <f t="shared" si="9"/>
        <v>15.69999999999996</v>
      </c>
      <c r="O181">
        <f t="shared" si="12"/>
        <v>1.3764851904380645E-7</v>
      </c>
      <c r="P181">
        <f t="shared" si="11"/>
        <v>1.2202423081689057E-6</v>
      </c>
    </row>
    <row r="182" spans="14:16" x14ac:dyDescent="0.25">
      <c r="N182">
        <f t="shared" si="9"/>
        <v>15.79999999999996</v>
      </c>
      <c r="O182">
        <f t="shared" si="12"/>
        <v>1.3044295956289099E-7</v>
      </c>
      <c r="P182">
        <f t="shared" si="11"/>
        <v>1.1563656417600037E-6</v>
      </c>
    </row>
    <row r="183" spans="14:16" x14ac:dyDescent="0.25">
      <c r="N183">
        <f t="shared" si="9"/>
        <v>15.899999999999959</v>
      </c>
      <c r="O183">
        <f t="shared" si="12"/>
        <v>1.2364658411532414E-7</v>
      </c>
      <c r="P183">
        <f t="shared" si="11"/>
        <v>1.0961163566900919E-6</v>
      </c>
    </row>
    <row r="184" spans="14:16" x14ac:dyDescent="0.25">
      <c r="N184">
        <f t="shared" si="9"/>
        <v>15.999999999999959</v>
      </c>
      <c r="O184">
        <f t="shared" si="12"/>
        <v>1.172343607787435E-7</v>
      </c>
      <c r="P184">
        <f t="shared" si="11"/>
        <v>1.0392725471156964E-6</v>
      </c>
    </row>
    <row r="185" spans="14:16" x14ac:dyDescent="0.25">
      <c r="N185">
        <f t="shared" si="9"/>
        <v>16.099999999999959</v>
      </c>
      <c r="O185">
        <f t="shared" si="12"/>
        <v>1.1118289751001901E-7</v>
      </c>
      <c r="P185">
        <f t="shared" si="11"/>
        <v>9.8562684458200132E-7</v>
      </c>
    </row>
    <row r="186" spans="14:16" x14ac:dyDescent="0.25">
      <c r="N186">
        <f t="shared" si="9"/>
        <v>16.19999999999996</v>
      </c>
      <c r="O186">
        <f t="shared" si="12"/>
        <v>1.0547032768784258E-7</v>
      </c>
      <c r="P186">
        <f t="shared" si="11"/>
        <v>9.349854033677288E-7</v>
      </c>
    </row>
    <row r="187" spans="14:16" x14ac:dyDescent="0.25">
      <c r="N187">
        <f t="shared" si="9"/>
        <v>16.299999999999962</v>
      </c>
      <c r="O187">
        <f t="shared" si="12"/>
        <v>1.000762041285314E-7</v>
      </c>
      <c r="P187">
        <f t="shared" si="11"/>
        <v>8.8716696094433168E-7</v>
      </c>
    </row>
    <row r="188" spans="14:16" x14ac:dyDescent="0.25">
      <c r="N188">
        <f t="shared" si="9"/>
        <v>16.399999999999963</v>
      </c>
      <c r="O188">
        <f t="shared" si="12"/>
        <v>9.49814009123497E-8</v>
      </c>
      <c r="P188">
        <f t="shared" si="11"/>
        <v>8.4200196767476072E-7</v>
      </c>
    </row>
    <row r="189" spans="14:16" x14ac:dyDescent="0.25">
      <c r="N189">
        <f t="shared" si="9"/>
        <v>16.499999999999964</v>
      </c>
      <c r="O189">
        <f t="shared" si="12"/>
        <v>9.016802241221097E-8</v>
      </c>
      <c r="P189">
        <f t="shared" si="11"/>
        <v>7.9933178036071745E-7</v>
      </c>
    </row>
    <row r="190" spans="14:16" x14ac:dyDescent="0.25">
      <c r="N190">
        <f t="shared" si="9"/>
        <v>16.599999999999966</v>
      </c>
      <c r="O190">
        <f t="shared" si="12"/>
        <v>8.5619318966485897E-8</v>
      </c>
      <c r="P190">
        <f t="shared" si="11"/>
        <v>7.5900791468933327E-7</v>
      </c>
    </row>
    <row r="191" spans="14:16" x14ac:dyDescent="0.25">
      <c r="N191">
        <f t="shared" ref="N191:N217" si="13">+N190+0.1</f>
        <v>16.699999999999967</v>
      </c>
      <c r="O191">
        <f t="shared" si="12"/>
        <v>8.1319608683200493E-8</v>
      </c>
      <c r="P191">
        <f t="shared" si="11"/>
        <v>7.2089135203409681E-7</v>
      </c>
    </row>
    <row r="192" spans="14:16" x14ac:dyDescent="0.25">
      <c r="N192">
        <f t="shared" si="13"/>
        <v>16.799999999999969</v>
      </c>
      <c r="O192">
        <f t="shared" si="12"/>
        <v>7.7254204904561926E-8</v>
      </c>
      <c r="P192">
        <f t="shared" si="11"/>
        <v>6.8485189643410046E-7</v>
      </c>
    </row>
    <row r="193" spans="14:16" x14ac:dyDescent="0.25">
      <c r="N193">
        <f t="shared" si="13"/>
        <v>16.89999999999997</v>
      </c>
      <c r="O193">
        <f t="shared" si="12"/>
        <v>7.3409348898864042E-8</v>
      </c>
      <c r="P193">
        <f t="shared" si="11"/>
        <v>6.5076757791355933E-7</v>
      </c>
    </row>
    <row r="194" spans="14:16" x14ac:dyDescent="0.25">
      <c r="N194">
        <f t="shared" si="13"/>
        <v>16.999999999999972</v>
      </c>
      <c r="O194">
        <f t="shared" si="12"/>
        <v>6.9772147381693654E-8</v>
      </c>
      <c r="P194">
        <f t="shared" si="11"/>
        <v>6.1852409861266713E-7</v>
      </c>
    </row>
    <row r="195" spans="14:16" x14ac:dyDescent="0.25">
      <c r="N195">
        <f t="shared" si="13"/>
        <v>17.099999999999973</v>
      </c>
      <c r="O195">
        <f t="shared" si="12"/>
        <v>6.6330514500275034E-8</v>
      </c>
      <c r="P195">
        <f t="shared" si="11"/>
        <v>5.8801431848378877E-7</v>
      </c>
    </row>
    <row r="196" spans="14:16" x14ac:dyDescent="0.25">
      <c r="N196">
        <f t="shared" si="13"/>
        <v>17.199999999999974</v>
      </c>
      <c r="O196">
        <f t="shared" si="12"/>
        <v>6.3073117944032314E-8</v>
      </c>
      <c r="P196">
        <f t="shared" si="11"/>
        <v>5.591377775662212E-7</v>
      </c>
    </row>
    <row r="197" spans="14:16" x14ac:dyDescent="0.25">
      <c r="N197">
        <f t="shared" si="13"/>
        <v>17.299999999999976</v>
      </c>
      <c r="O197">
        <f t="shared" si="12"/>
        <v>5.9989328871232831E-8</v>
      </c>
      <c r="P197">
        <f t="shared" si="11"/>
        <v>5.318002520901837E-7</v>
      </c>
    </row>
    <row r="198" spans="14:16" x14ac:dyDescent="0.25">
      <c r="N198">
        <f t="shared" si="13"/>
        <v>17.399999999999977</v>
      </c>
      <c r="O198">
        <f t="shared" si="12"/>
        <v>5.7069175366121064E-8</v>
      </c>
      <c r="P198">
        <f t="shared" si="11"/>
        <v>5.0591334187830498E-7</v>
      </c>
    </row>
    <row r="199" spans="14:16" x14ac:dyDescent="0.25">
      <c r="N199">
        <f t="shared" si="13"/>
        <v>17.499999999999979</v>
      </c>
      <c r="O199">
        <f t="shared" si="12"/>
        <v>5.4303299163464342E-8</v>
      </c>
      <c r="P199">
        <f t="shared" si="11"/>
        <v>4.8139408671243433E-7</v>
      </c>
    </row>
    <row r="200" spans="14:16" x14ac:dyDescent="0.25">
      <c r="N200">
        <f t="shared" si="13"/>
        <v>17.59999999999998</v>
      </c>
      <c r="O200">
        <f t="shared" si="12"/>
        <v>5.1682915398077596E-8</v>
      </c>
      <c r="P200">
        <f t="shared" si="11"/>
        <v>4.5816460951663357E-7</v>
      </c>
    </row>
    <row r="201" spans="14:16" x14ac:dyDescent="0.25">
      <c r="N201">
        <f t="shared" si="13"/>
        <v>17.699999999999982</v>
      </c>
      <c r="O201">
        <f t="shared" si="12"/>
        <v>4.91997751558394E-8</v>
      </c>
      <c r="P201">
        <f t="shared" si="11"/>
        <v>4.3615178437514746E-7</v>
      </c>
    </row>
    <row r="202" spans="14:16" x14ac:dyDescent="0.25">
      <c r="N202">
        <f t="shared" si="13"/>
        <v>17.799999999999983</v>
      </c>
      <c r="O202">
        <f t="shared" si="12"/>
        <v>4.684613062010399E-8</v>
      </c>
      <c r="P202">
        <f t="shared" si="11"/>
        <v>4.1528692755833789E-7</v>
      </c>
    </row>
    <row r="203" spans="14:16" x14ac:dyDescent="0.25">
      <c r="N203">
        <f t="shared" si="13"/>
        <v>17.899999999999984</v>
      </c>
      <c r="O203">
        <f t="shared" si="12"/>
        <v>4.4614702623380863E-8</v>
      </c>
      <c r="P203">
        <f t="shared" si="11"/>
        <v>3.9550550987110805E-7</v>
      </c>
    </row>
    <row r="204" spans="14:16" x14ac:dyDescent="0.25">
      <c r="N204">
        <f t="shared" si="13"/>
        <v>17.999999999999986</v>
      </c>
      <c r="O204">
        <f t="shared" si="12"/>
        <v>4.2498650428827056E-8</v>
      </c>
      <c r="P204">
        <f t="shared" si="11"/>
        <v>3.7674688876842503E-7</v>
      </c>
    </row>
    <row r="205" spans="14:16" x14ac:dyDescent="0.25">
      <c r="N205">
        <f t="shared" si="13"/>
        <v>18.099999999999987</v>
      </c>
      <c r="O205">
        <f t="shared" si="12"/>
        <v>4.0491543579577668E-8</v>
      </c>
      <c r="P205">
        <f t="shared" si="11"/>
        <v>3.5895405880205065E-7</v>
      </c>
    </row>
    <row r="206" spans="14:16" x14ac:dyDescent="0.25">
      <c r="N206">
        <f t="shared" si="13"/>
        <v>18.199999999999989</v>
      </c>
      <c r="O206">
        <f t="shared" si="12"/>
        <v>3.8587335666334983E-8</v>
      </c>
      <c r="P206">
        <f t="shared" si="11"/>
        <v>3.420734190724705E-7</v>
      </c>
    </row>
    <row r="207" spans="14:16" x14ac:dyDescent="0.25">
      <c r="N207">
        <f t="shared" si="13"/>
        <v>18.29999999999999</v>
      </c>
      <c r="O207">
        <f t="shared" si="12"/>
        <v>3.6780339875032152E-8</v>
      </c>
      <c r="P207">
        <f t="shared" si="11"/>
        <v>3.2605455646103087E-7</v>
      </c>
    </row>
    <row r="208" spans="14:16" x14ac:dyDescent="0.25">
      <c r="N208">
        <f t="shared" si="13"/>
        <v>18.399999999999991</v>
      </c>
      <c r="O208">
        <f t="shared" si="12"/>
        <v>3.5065206186879333E-8</v>
      </c>
      <c r="P208">
        <f t="shared" si="11"/>
        <v>3.1085004351030464E-7</v>
      </c>
    </row>
    <row r="209" spans="14:16" x14ac:dyDescent="0.25">
      <c r="N209">
        <f t="shared" si="13"/>
        <v>18.499999999999993</v>
      </c>
      <c r="O209">
        <f t="shared" si="12"/>
        <v>3.3436900112742188E-8</v>
      </c>
      <c r="P209">
        <f t="shared" si="11"/>
        <v>2.964152499061815E-7</v>
      </c>
    </row>
    <row r="210" spans="14:16" x14ac:dyDescent="0.25">
      <c r="N210">
        <f t="shared" si="13"/>
        <v>18.599999999999994</v>
      </c>
      <c r="O210">
        <f t="shared" si="12"/>
        <v>3.1890682852695087E-8</v>
      </c>
      <c r="P210">
        <f t="shared" si="11"/>
        <v>2.8270816659401E-7</v>
      </c>
    </row>
    <row r="211" spans="14:16" x14ac:dyDescent="0.25">
      <c r="N211">
        <f t="shared" si="13"/>
        <v>18.699999999999996</v>
      </c>
      <c r="O211">
        <f t="shared" si="12"/>
        <v>3.0422092779768171E-8</v>
      </c>
      <c r="P211">
        <f t="shared" si="11"/>
        <v>2.6968924163360439E-7</v>
      </c>
    </row>
    <row r="212" spans="14:16" x14ac:dyDescent="0.25">
      <c r="N212">
        <f t="shared" si="13"/>
        <v>18.799999999999997</v>
      </c>
      <c r="O212">
        <f t="shared" ref="O212:O217" si="14">N212^(($C$13-2)/2)/(1+$C$13/$C$14*N212)^(($C$13+$C$14)/2)</f>
        <v>2.9026928154447011E-8</v>
      </c>
      <c r="P212">
        <f t="shared" ref="P212:P217" si="15">O212*$T$19*$T$20</f>
        <v>2.5732122696476733E-7</v>
      </c>
    </row>
    <row r="213" spans="14:16" x14ac:dyDescent="0.25">
      <c r="N213">
        <f t="shared" si="13"/>
        <v>18.899999999999999</v>
      </c>
      <c r="O213">
        <f t="shared" si="14"/>
        <v>2.7701230983433397E-8</v>
      </c>
      <c r="P213">
        <f t="shared" si="15"/>
        <v>2.4556903531658967E-7</v>
      </c>
    </row>
    <row r="214" spans="14:16" x14ac:dyDescent="0.25">
      <c r="N214">
        <f t="shared" si="13"/>
        <v>19</v>
      </c>
      <c r="O214">
        <f t="shared" si="14"/>
        <v>2.6441271942574196E-8</v>
      </c>
      <c r="P214">
        <f t="shared" si="15"/>
        <v>2.3439960655050888E-7</v>
      </c>
    </row>
    <row r="215" spans="14:16" x14ac:dyDescent="0.25">
      <c r="N215">
        <f t="shared" si="13"/>
        <v>19.100000000000001</v>
      </c>
      <c r="O215">
        <f t="shared" si="14"/>
        <v>2.524353628977807E-8</v>
      </c>
      <c r="P215">
        <f t="shared" si="15"/>
        <v>2.2378178277952441E-7</v>
      </c>
    </row>
    <row r="216" spans="14:16" x14ac:dyDescent="0.25">
      <c r="N216">
        <f t="shared" si="13"/>
        <v>19.200000000000003</v>
      </c>
      <c r="O216">
        <f t="shared" si="14"/>
        <v>2.4104710699184825E-8</v>
      </c>
      <c r="P216">
        <f t="shared" si="15"/>
        <v>2.1368619165423912E-7</v>
      </c>
    </row>
    <row r="217" spans="14:16" x14ac:dyDescent="0.25">
      <c r="N217">
        <f t="shared" si="13"/>
        <v>19.300000000000004</v>
      </c>
      <c r="O217">
        <f t="shared" si="14"/>
        <v>2.3021670952882489E-8</v>
      </c>
      <c r="P217">
        <f t="shared" si="15"/>
        <v>2.0408513725098731E-7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2020-07-17T21:47:55Z</dcterms:created>
  <dcterms:modified xsi:type="dcterms:W3CDTF">2020-08-17T18:48:26Z</dcterms:modified>
</cp:coreProperties>
</file>